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6940E8F6-1509-4BC8-9468-315A431028AC}" xr6:coauthVersionLast="47" xr6:coauthVersionMax="47" xr10:uidLastSave="{00000000-0000-0000-0000-000000000000}"/>
  <workbookProtection workbookAlgorithmName="SHA-512" workbookHashValue="OOHR4YkGPslQnCteIZNeUHdmf8yVOK9JPlr/0t+ygP+N+aoyzqIBI6uXdGVv1HN0zO+Mea7fE7fY4X69V0Na4w==" workbookSaltValue="Jg4aL6SlYGrTgq1wtui5FQ=="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 l="1"/>
  <c r="FO78" i="4" s="1"/>
  <c r="B11" i="5"/>
  <c r="DG78" i="4" s="1"/>
  <c r="FI7" i="5"/>
  <c r="FH7" i="5"/>
  <c r="FG7" i="5"/>
  <c r="LK80" i="4" s="1"/>
  <c r="FF7" i="5"/>
  <c r="KV80" i="4" s="1"/>
  <c r="FE7" i="5"/>
  <c r="FD7" i="5"/>
  <c r="MO79" i="4" s="1"/>
  <c r="FC7" i="5"/>
  <c r="FB7" i="5"/>
  <c r="LK79" i="4" s="1"/>
  <c r="FA7" i="5"/>
  <c r="EZ7" i="5"/>
  <c r="EX7" i="5"/>
  <c r="EW7" i="5"/>
  <c r="IM80" i="4" s="1"/>
  <c r="EV7" i="5"/>
  <c r="EU7" i="5"/>
  <c r="ET7" i="5"/>
  <c r="ES7" i="5"/>
  <c r="ER7" i="5"/>
  <c r="EQ7" i="5"/>
  <c r="HX79" i="4" s="1"/>
  <c r="EP7" i="5"/>
  <c r="EO7" i="5"/>
  <c r="EM7" i="5"/>
  <c r="EL7" i="5"/>
  <c r="EZ80" i="4" s="1"/>
  <c r="EK7" i="5"/>
  <c r="EJ7" i="5"/>
  <c r="DV80" i="4" s="1"/>
  <c r="EI7" i="5"/>
  <c r="EH7" i="5"/>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LY56" i="4" s="1"/>
  <c r="DO7" i="5"/>
  <c r="LJ56" i="4" s="1"/>
  <c r="DN7" i="5"/>
  <c r="KU56" i="4" s="1"/>
  <c r="DM7" i="5"/>
  <c r="DL7" i="5"/>
  <c r="MN55" i="4" s="1"/>
  <c r="DK7" i="5"/>
  <c r="DJ7" i="5"/>
  <c r="LJ55" i="4" s="1"/>
  <c r="DI7" i="5"/>
  <c r="DH7" i="5"/>
  <c r="DF7" i="5"/>
  <c r="DE7" i="5"/>
  <c r="IK56" i="4" s="1"/>
  <c r="DD7" i="5"/>
  <c r="DC7" i="5"/>
  <c r="HG56" i="4" s="1"/>
  <c r="DB7" i="5"/>
  <c r="DA7" i="5"/>
  <c r="CZ7" i="5"/>
  <c r="CY7" i="5"/>
  <c r="CX7" i="5"/>
  <c r="CW7" i="5"/>
  <c r="CU7" i="5"/>
  <c r="CT7" i="5"/>
  <c r="CS7" i="5"/>
  <c r="CR7" i="5"/>
  <c r="CQ7" i="5"/>
  <c r="DD56" i="4" s="1"/>
  <c r="CP7" i="5"/>
  <c r="FL55" i="4" s="1"/>
  <c r="CO7" i="5"/>
  <c r="EW55" i="4" s="1"/>
  <c r="CN7" i="5"/>
  <c r="EH55" i="4" s="1"/>
  <c r="CM7" i="5"/>
  <c r="CL7" i="5"/>
  <c r="DD55" i="4" s="1"/>
  <c r="CJ7" i="5"/>
  <c r="BX56" i="4" s="1"/>
  <c r="CI7" i="5"/>
  <c r="BI56" i="4" s="1"/>
  <c r="CH7" i="5"/>
  <c r="CG7" i="5"/>
  <c r="CF7" i="5"/>
  <c r="P56" i="4" s="1"/>
  <c r="CE7" i="5"/>
  <c r="BX55" i="4" s="1"/>
  <c r="CD7" i="5"/>
  <c r="CC7" i="5"/>
  <c r="CB7" i="5"/>
  <c r="AE55" i="4" s="1"/>
  <c r="CA7" i="5"/>
  <c r="P55" i="4" s="1"/>
  <c r="BY7" i="5"/>
  <c r="BX7" i="5"/>
  <c r="BW7" i="5"/>
  <c r="LJ34" i="4" s="1"/>
  <c r="BV7" i="5"/>
  <c r="KU34" i="4" s="1"/>
  <c r="BU7" i="5"/>
  <c r="BT7" i="5"/>
  <c r="BS7" i="5"/>
  <c r="BR7" i="5"/>
  <c r="LJ33" i="4" s="1"/>
  <c r="BQ7" i="5"/>
  <c r="KU33" i="4" s="1"/>
  <c r="BP7" i="5"/>
  <c r="KF33" i="4" s="1"/>
  <c r="BN7" i="5"/>
  <c r="BM7" i="5"/>
  <c r="IK34" i="4" s="1"/>
  <c r="BL7" i="5"/>
  <c r="HV34" i="4" s="1"/>
  <c r="BK7" i="5"/>
  <c r="HG34" i="4" s="1"/>
  <c r="BJ7" i="5"/>
  <c r="BI7" i="5"/>
  <c r="IZ33" i="4" s="1"/>
  <c r="BH7" i="5"/>
  <c r="BG7" i="5"/>
  <c r="BF7" i="5"/>
  <c r="BE7" i="5"/>
  <c r="BC7" i="5"/>
  <c r="BB7" i="5"/>
  <c r="BA7" i="5"/>
  <c r="AZ7" i="5"/>
  <c r="AY7" i="5"/>
  <c r="AX7" i="5"/>
  <c r="FL33" i="4" s="1"/>
  <c r="AW7" i="5"/>
  <c r="EW33" i="4" s="1"/>
  <c r="AV7" i="5"/>
  <c r="EH33" i="4" s="1"/>
  <c r="AU7" i="5"/>
  <c r="AT7" i="5"/>
  <c r="AR7" i="5"/>
  <c r="BX34" i="4" s="1"/>
  <c r="AQ7" i="5"/>
  <c r="BI34" i="4" s="1"/>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ID8" i="4" s="1"/>
  <c r="Y6" i="5"/>
  <c r="FZ12" i="4" s="1"/>
  <c r="X6" i="5"/>
  <c r="EG12" i="4" s="1"/>
  <c r="W6" i="5"/>
  <c r="CN12" i="4" s="1"/>
  <c r="V6" i="5"/>
  <c r="AU12" i="4" s="1"/>
  <c r="U6" i="5"/>
  <c r="B12" i="4" s="1"/>
  <c r="T6" i="5"/>
  <c r="S6" i="5"/>
  <c r="R6" i="5"/>
  <c r="CN10" i="4" s="1"/>
  <c r="Q6" i="5"/>
  <c r="AU10" i="4" s="1"/>
  <c r="P6" i="5"/>
  <c r="B10" i="4" s="1"/>
  <c r="O6" i="5"/>
  <c r="N6" i="5"/>
  <c r="M6" i="5"/>
  <c r="CN8" i="4" s="1"/>
  <c r="L6" i="5"/>
  <c r="AU8" i="4" s="1"/>
  <c r="K6" i="5"/>
  <c r="B8" i="4" s="1"/>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D90" i="4"/>
  <c r="MO80" i="4"/>
  <c r="LZ80" i="4"/>
  <c r="KG80" i="4"/>
  <c r="JB80" i="4"/>
  <c r="HX80" i="4"/>
  <c r="HI80" i="4"/>
  <c r="GT80" i="4"/>
  <c r="FO80" i="4"/>
  <c r="EK80" i="4"/>
  <c r="DG80" i="4"/>
  <c r="AT80" i="4"/>
  <c r="LZ79" i="4"/>
  <c r="KV79" i="4"/>
  <c r="KG79" i="4"/>
  <c r="JB79" i="4"/>
  <c r="IM79" i="4"/>
  <c r="HI79" i="4"/>
  <c r="GT79" i="4"/>
  <c r="FO79" i="4"/>
  <c r="DV79" i="4"/>
  <c r="BI79" i="4"/>
  <c r="AT79" i="4"/>
  <c r="MN56" i="4"/>
  <c r="KF56" i="4"/>
  <c r="IZ56" i="4"/>
  <c r="HV56" i="4"/>
  <c r="GR56" i="4"/>
  <c r="FL56" i="4"/>
  <c r="EW56" i="4"/>
  <c r="EH56" i="4"/>
  <c r="DS56" i="4"/>
  <c r="AT56" i="4"/>
  <c r="AE56" i="4"/>
  <c r="LY55" i="4"/>
  <c r="KU55" i="4"/>
  <c r="KF55" i="4"/>
  <c r="IZ55" i="4"/>
  <c r="IK55" i="4"/>
  <c r="HV55" i="4"/>
  <c r="HG55" i="4"/>
  <c r="GR55" i="4"/>
  <c r="DS55" i="4"/>
  <c r="BI55" i="4"/>
  <c r="AT55" i="4"/>
  <c r="MN34" i="4"/>
  <c r="LY34" i="4"/>
  <c r="KF34" i="4"/>
  <c r="IZ34" i="4"/>
  <c r="GR34" i="4"/>
  <c r="FL34" i="4"/>
  <c r="EW34" i="4"/>
  <c r="EH34" i="4"/>
  <c r="DS34" i="4"/>
  <c r="DD34" i="4"/>
  <c r="AT34" i="4"/>
  <c r="AE34" i="4"/>
  <c r="MN33" i="4"/>
  <c r="LY33" i="4"/>
  <c r="IK33" i="4"/>
  <c r="HV33" i="4"/>
  <c r="HG33" i="4"/>
  <c r="GR33" i="4"/>
  <c r="DS33" i="4"/>
  <c r="DD33" i="4"/>
  <c r="BI33" i="4"/>
  <c r="AT33" i="4"/>
  <c r="LP12" i="4"/>
  <c r="JW12" i="4"/>
  <c r="LP10" i="4"/>
  <c r="JW10" i="4"/>
  <c r="FZ10" i="4"/>
  <c r="EG10" i="4"/>
  <c r="JW8" i="4"/>
  <c r="EG8" i="4"/>
  <c r="B6" i="4"/>
  <c r="GT78" i="4" l="1"/>
  <c r="GR54" i="4"/>
  <c r="IZ54" i="4"/>
  <c r="JB78" i="4"/>
  <c r="GR32" i="4"/>
  <c r="IZ32" i="4"/>
  <c r="C11" i="5"/>
  <c r="HG54" i="4" s="1"/>
  <c r="IM78" i="4"/>
  <c r="IK54" i="4"/>
  <c r="IK32" i="4"/>
  <c r="EW54" i="4"/>
  <c r="EW32" i="4"/>
  <c r="BI78" i="4"/>
  <c r="BI54" i="4"/>
  <c r="LZ78" i="4"/>
  <c r="LY54" i="4"/>
  <c r="EZ78" i="4"/>
  <c r="LY32" i="4"/>
  <c r="BI32" i="4"/>
  <c r="KF32" i="4"/>
  <c r="KF54" i="4"/>
  <c r="BX54" i="4"/>
  <c r="D11" i="5"/>
  <c r="MN32" i="4"/>
  <c r="MN54" i="4"/>
  <c r="KG78" i="4"/>
  <c r="MO78" i="4"/>
  <c r="P32" i="4"/>
  <c r="BX32" i="4"/>
  <c r="P54" i="4"/>
  <c r="P78" i="4"/>
  <c r="BX78" i="4"/>
  <c r="DD32" i="4"/>
  <c r="FL32" i="4"/>
  <c r="DD54" i="4"/>
  <c r="FL54" i="4"/>
  <c r="KU32" i="4" l="1"/>
  <c r="HI78" i="4"/>
  <c r="AE54" i="4"/>
  <c r="AE78" i="4"/>
  <c r="DV78" i="4"/>
  <c r="DS32" i="4"/>
  <c r="DS54" i="4"/>
  <c r="AE32" i="4"/>
  <c r="HG32" i="4"/>
  <c r="KV78" i="4"/>
  <c r="KU54" i="4"/>
  <c r="AT54" i="4"/>
  <c r="LK78" i="4"/>
  <c r="LJ54" i="4"/>
  <c r="LJ32" i="4"/>
  <c r="HX78" i="4"/>
  <c r="HV54" i="4"/>
  <c r="HV32" i="4"/>
  <c r="EK78" i="4"/>
  <c r="EH32" i="4"/>
  <c r="EH54" i="4"/>
  <c r="AT78" i="4"/>
  <c r="AT32" i="4"/>
</calcChain>
</file>

<file path=xl/sharedStrings.xml><?xml version="1.0" encoding="utf-8"?>
<sst xmlns="http://schemas.openxmlformats.org/spreadsheetml/2006/main" count="342" uniqueCount="190">
  <si>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</si>
  <si>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</si>
  <si>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</si>
  <si>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</si>
  <si>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</si>
  <si>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</si>
  <si>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</si>
  <si>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</si>
  <si>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</si>
  <si>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</si>
  <si>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</si>
  <si>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</si>
  <si>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</si>
  <si>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</si>
  <si>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</si>
  <si>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</si>
  <si>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</si>
  <si>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</si>
  <si>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</si>
  <si>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</si>
  <si>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</si>
  <si>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</si>
  <si>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</si>
  <si>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</si>
  <si>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</si>
  <si>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</si>
  <si>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</si>
  <si>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</si>
  <si>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</si>
  <si>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</si>
  <si>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</si>
  <si>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</si>
  <si>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</si>
  <si>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</si>
  <si>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</si>
  <si>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</si>
  <si>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</si>
  <si>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</si>
  <si>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</si>
  <si>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</si>
  <si>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</si>
  <si>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</si>
  <si>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</si>
  <si>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</si>
  <si>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</si>
  <si>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</si>
  <si>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</si>
  <si>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</si>
  <si>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</si>
  <si>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</si>
  <si>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</si>
  <si>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</si>
  <si>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</si>
  <si>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</si>
  <si>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</si>
  <si>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</si>
  <si>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</si>
  <si>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</si>
  <si>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</si>
  <si>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</si>
  <si>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</si>
  <si>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</si>
  <si>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</si>
  <si>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</si>
  <si>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</si>
  <si>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</si>
  <si>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</si>
  <si>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</si>
  <si>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</si>
  <si>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</si>
  <si>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</si>
  <si>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</si>
  <si>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</si>
  <si>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</si>
  <si>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</si>
  <si>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</si>
  <si>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</si>
  <si>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</si>
  <si>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</si>
  <si>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</si>
  <si>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</si>
  <si>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</si>
  <si>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</si>
  <si>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</si>
  <si>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</si>
  <si>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</si>
  <si>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</si>
  <si>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</si>
  <si>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</si>
  <si>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</si>
  <si>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</si>
  <si>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</si>
  <si>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</si>
  <si>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</si>
  <si>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</si>
  <si>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</si>
  <si>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</si>
  <si>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</si>
  <si>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</si>
  <si>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</si>
  <si>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</si>
  <si>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</si>
  <si>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</si>
  <si>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</si>
  <si>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</si>
  <si>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</si>
  <si>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</si>
  <si>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</si>
  <si>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</si>
  <si>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</si>
  <si>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</si>
  <si>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</si>
  <si>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</si>
  <si>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</si>
  <si>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</si>
  <si>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</si>
  <si>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</si>
  <si>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</si>
  <si>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</si>
  <si>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</si>
  <si>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</si>
  <si>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</si>
  <si>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</si>
  <si>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</si>
  <si>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</si>
  <si>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</si>
  <si>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</si>
  <si>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</si>
  <si>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</si>
  <si>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</si>
  <si>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</si>
  <si>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</si>
  <si>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</si>
  <si>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</si>
  <si>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</si>
  <si>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</si>
  <si>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</si>
  <si>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</si>
  <si>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</si>
  <si>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</si>
  <si>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</si>
  <si>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</si>
  <si>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</si>
  <si>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</si>
  <si>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</si>
  <si>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</si>
  <si>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</si>
  <si>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</si>
  <si>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</si>
  <si>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</si>
  <si>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</si>
  <si>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</si>
  <si>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</si>
  <si>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</si>
  <si>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</si>
  <si>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</si>
  <si>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</si>
  <si>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</si>
  <si>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</si>
  <si>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</si>
  <si>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</si>
  <si>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</si>
  <si>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</si>
  <si>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</si>
  <si>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</si>
  <si>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</si>
  <si>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</si>
  <si>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</si>
  <si>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豊橋市</t>
  </si>
  <si>
    <t>豊橋市民病院</t>
  </si>
  <si>
    <t>当然財務</t>
  </si>
  <si>
    <t>病院事業</t>
  </si>
  <si>
    <t>一般病院</t>
  </si>
  <si>
    <t>500床以上</t>
  </si>
  <si>
    <t>非設置</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</si>
  <si>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</si>
  <si>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</si>
  <si>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</si>
  <si>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</si>
  <si>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</si>
  <si>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</si>
  <si>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</si>
  <si>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</si>
  <si>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</si>
  <si>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</si>
  <si>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</si>
  <si>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・本年度は、エレベーター改修工事や照明器具のLED化を進めるとともに、医療器械備品の計画的な更新を行った。
・①有形固定資産減価償却率及び②器械備品減価償却率は経年増加しており平均値を上回っているが、引き続きエレベーター改修工事等の施設改修工事を施工するとともに医療器械備品を順次更新するなど、老朽化に対しては計画的に対応していく予定である。
・③１床当たり有形固定資産は平均値を上回っているが、これは手術センター棟や感染症病棟の建設及び手術支援ロボットシステムの増設など、近年の積極的な設備投資によるものと考えている。 </t>
    <rPh sb="17" eb="19">
      <t>ショウメイ</t>
    </rPh>
    <rPh sb="19" eb="21">
      <t>キグ</t>
    </rPh>
    <rPh sb="25" eb="26">
      <t>カ</t>
    </rPh>
    <rPh sb="27" eb="28">
      <t>スス</t>
    </rPh>
    <rPh sb="209" eb="212">
      <t>カンセンショウ</t>
    </rPh>
    <rPh sb="212" eb="214">
      <t>ビョウトウ</t>
    </rPh>
    <phoneticPr fontId="5"/>
  </si>
  <si>
    <t>・地域住民の生命と健康を守ることを目的に、救急医療、周産期医療及び災害、感染症発生時の医療などの政策的な医療を担うとともに、高度急性期及び急性期医療に重点的に対応している。また、地域連携を強化するとともに、臨床研修指定病院として人材の育成に力を注ぎ、医師が不足する地域に対して医師を派遣するなど、東三河の地域医療を支える中核病院としての役割を果たしている。</t>
    <phoneticPr fontId="5"/>
  </si>
  <si>
    <t>・入院、外来収益ともに向上したことなどにより、経常収支、医業収支ともに黒字を計上したものの、物価の上昇や働き方改革など、今後の経営環境はますます厳しい状況となることが予想されるため、新たな施設基準の取得や地域連携推進による平均在院日数の短縮などの取り組みにより収益の向上に努めるとともに、ベンチマークシステムの積極的な活用などにより費用の抑制を図る。
・国から示された新たなガイドラインに基づき、既に策定していた「第３次豊橋市民病院改革プラン」に、病床数の見直しや高度急性期機能の更なる充実などを盛り込み、計画期間を２年延長した「豊橋市民病院経営強化プラン」を策定した。今後もプランに掲げる東三河の中核病院としての役割を着実に果たしていくとともに、更なる経営基盤の強化に向けた取り組みを行い、安定かつ良質な医療を継続して提供できる体制の整備に努める。</t>
    <rPh sb="28" eb="30">
      <t>イギョウ</t>
    </rPh>
    <rPh sb="30" eb="32">
      <t>シュウシ</t>
    </rPh>
    <rPh sb="46" eb="48">
      <t>ブッカ</t>
    </rPh>
    <rPh sb="49" eb="51">
      <t>ジョウショウ</t>
    </rPh>
    <rPh sb="52" eb="53">
      <t>ハタラ</t>
    </rPh>
    <rPh sb="54" eb="55">
      <t>カタ</t>
    </rPh>
    <rPh sb="55" eb="57">
      <t>カイカク</t>
    </rPh>
    <rPh sb="60" eb="62">
      <t>コンゴ</t>
    </rPh>
    <rPh sb="63" eb="65">
      <t>ケイエイ</t>
    </rPh>
    <rPh sb="65" eb="67">
      <t>カンキョウ</t>
    </rPh>
    <rPh sb="72" eb="73">
      <t>キビ</t>
    </rPh>
    <rPh sb="75" eb="77">
      <t>ジョウキョウ</t>
    </rPh>
    <rPh sb="83" eb="85">
      <t>ヨソウ</t>
    </rPh>
    <rPh sb="166" eb="168">
      <t>ヒヨウ</t>
    </rPh>
    <rPh sb="169" eb="171">
      <t>ヨクセイ</t>
    </rPh>
    <rPh sb="172" eb="173">
      <t>ハカ</t>
    </rPh>
    <rPh sb="177" eb="178">
      <t>クニ</t>
    </rPh>
    <rPh sb="180" eb="181">
      <t>シメ</t>
    </rPh>
    <rPh sb="184" eb="185">
      <t>アラ</t>
    </rPh>
    <rPh sb="194" eb="195">
      <t>モト</t>
    </rPh>
    <rPh sb="198" eb="199">
      <t>スデ</t>
    </rPh>
    <rPh sb="200" eb="202">
      <t>サクテイ</t>
    </rPh>
    <rPh sb="207" eb="208">
      <t>ダイ</t>
    </rPh>
    <rPh sb="209" eb="210">
      <t>ジ</t>
    </rPh>
    <rPh sb="210" eb="214">
      <t>トヨハシシミン</t>
    </rPh>
    <rPh sb="214" eb="216">
      <t>ビョウイン</t>
    </rPh>
    <rPh sb="216" eb="218">
      <t>カイカク</t>
    </rPh>
    <rPh sb="224" eb="227">
      <t>ビョウショウスウ</t>
    </rPh>
    <rPh sb="228" eb="230">
      <t>ミナオ</t>
    </rPh>
    <rPh sb="232" eb="234">
      <t>コウド</t>
    </rPh>
    <rPh sb="234" eb="237">
      <t>キュウセイキ</t>
    </rPh>
    <rPh sb="237" eb="239">
      <t>キノウ</t>
    </rPh>
    <rPh sb="240" eb="241">
      <t>サラ</t>
    </rPh>
    <rPh sb="243" eb="245">
      <t>ジュウジツ</t>
    </rPh>
    <rPh sb="248" eb="249">
      <t>モ</t>
    </rPh>
    <rPh sb="250" eb="251">
      <t>コ</t>
    </rPh>
    <rPh sb="253" eb="255">
      <t>ケイカク</t>
    </rPh>
    <rPh sb="255" eb="257">
      <t>キカン</t>
    </rPh>
    <rPh sb="259" eb="260">
      <t>ネン</t>
    </rPh>
    <rPh sb="260" eb="262">
      <t>エンチョウ</t>
    </rPh>
    <rPh sb="265" eb="271">
      <t>トヨハシシミンビョウイン</t>
    </rPh>
    <rPh sb="271" eb="273">
      <t>ケイエイ</t>
    </rPh>
    <rPh sb="273" eb="275">
      <t>キョウカ</t>
    </rPh>
    <rPh sb="280" eb="282">
      <t>サクテイ</t>
    </rPh>
    <phoneticPr fontId="5"/>
  </si>
  <si>
    <t>・入院、外来収益ともに向上したことにより②医業収支比率が増加した。①経常収支比率は、新型コロナウイルス感染症関連の補助金収入が減少したため、前年度より減少したものの、引き続き100％超を維持することができた。
・⑤入院患者１人１日あたり収益は、手術件数の増加や新たな施設基準の取得などにより増加したが、依然として平均値を下回っているため、引き続き収益の向上に努める必要がある。
・⑥外来患者１人１日あたり収益は、適応追加された抗がん剤など、治療効果の高い薬剤を積極的に取り入れたことにより増加した。
・⑧材料費対医業収益比率は、ベンチマークシステムに加え共同購入方式により購入費用の抑制を図っているが、平均値を上回っているため、引き続き材料費の節減を徹底していく必要がある。</t>
    <rPh sb="130" eb="131">
      <t>アラ</t>
    </rPh>
    <rPh sb="133" eb="135">
      <t>シセツ</t>
    </rPh>
    <rPh sb="135" eb="137">
      <t>キジュン</t>
    </rPh>
    <rPh sb="138" eb="140">
      <t>シュトク</t>
    </rPh>
    <rPh sb="206" eb="208">
      <t>テキオウ</t>
    </rPh>
    <rPh sb="208" eb="210">
      <t>ツイカ</t>
    </rPh>
    <rPh sb="213" eb="214">
      <t>コウ</t>
    </rPh>
    <rPh sb="216" eb="217">
      <t>ザイ</t>
    </rPh>
    <rPh sb="220" eb="222">
      <t>チリョウ</t>
    </rPh>
    <rPh sb="222" eb="224">
      <t>コウカ</t>
    </rPh>
    <rPh sb="225" eb="226">
      <t>タカ</t>
    </rPh>
    <rPh sb="227" eb="229">
      <t>ヤクザイ</t>
    </rPh>
    <rPh sb="230" eb="233">
      <t>セッキョクテキ</t>
    </rPh>
    <rPh sb="234" eb="235">
      <t>ト</t>
    </rPh>
    <rPh sb="236" eb="23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</si>
</sst>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88.6</c:v>
                </c:pt>
                <c:pt idx="1">
                  <c:v>79.400000000000006</c:v>
                </c:pt>
                <c:pt idx="2">
                  <c:v>78.7</c:v>
                </c:pt>
                <c:pt idx="3">
                  <c:v>79.400000000000006</c:v>
                </c:pt>
                <c:pt idx="4">
                  <c:v>83.6</c:v>
                </c:pt>
              </c:numCache>
            </c:numRef>
          </c:val>
          <c:extLst>
            <c:ext xmlns:c16="http://schemas.microsoft.com/office/drawing/2014/chart" uri="{C3380CC4-5D6E-409C-BE32-E72D297353CC}">
              <c16:uniqueId val="{00000000-7727-407E-A50D-804F2F77CB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7727-407E-A50D-804F2F77CB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96.3</c:v>
                </c:pt>
                <c:pt idx="1">
                  <c:v>92.7</c:v>
                </c:pt>
                <c:pt idx="2">
                  <c:v>96</c:v>
                </c:pt>
                <c:pt idx="3">
                  <c:v>95</c:v>
                </c:pt>
                <c:pt idx="4">
                  <c:v>98.6</c:v>
                </c:pt>
              </c:numCache>
            </c:numRef>
          </c:val>
          <c:extLst>
            <c:ext xmlns:c16="http://schemas.microsoft.com/office/drawing/2014/chart" uri="{C3380CC4-5D6E-409C-BE32-E72D297353CC}">
              <c16:uniqueId val="{00000000-812A-4696-A43C-B9480335639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812A-4696-A43C-B9480335639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98.6</c:v>
                </c:pt>
                <c:pt idx="1">
                  <c:v>94.9</c:v>
                </c:pt>
                <c:pt idx="2">
                  <c:v>98.1</c:v>
                </c:pt>
                <c:pt idx="3">
                  <c:v>97.3</c:v>
                </c:pt>
                <c:pt idx="4">
                  <c:v>101</c:v>
                </c:pt>
              </c:numCache>
            </c:numRef>
          </c:val>
          <c:extLst>
            <c:ext xmlns:c16="http://schemas.microsoft.com/office/drawing/2014/chart" uri="{C3380CC4-5D6E-409C-BE32-E72D297353CC}">
              <c16:uniqueId val="{00000000-D5D5-4FA7-AD7C-7D0D3774C8B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D5D5-4FA7-AD7C-7D0D3774C8B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103.4</c:v>
                </c:pt>
                <c:pt idx="2">
                  <c:v>112.2</c:v>
                </c:pt>
                <c:pt idx="3">
                  <c:v>105.6</c:v>
                </c:pt>
                <c:pt idx="4">
                  <c:v>102.8</c:v>
                </c:pt>
              </c:numCache>
            </c:numRef>
          </c:val>
          <c:extLst>
            <c:ext xmlns:c16="http://schemas.microsoft.com/office/drawing/2014/chart" uri="{C3380CC4-5D6E-409C-BE32-E72D297353CC}">
              <c16:uniqueId val="{00000000-D029-4178-ABE8-ADA97E09E4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D029-4178-ABE8-ADA97E09E4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57.7</c:v>
                </c:pt>
                <c:pt idx="1">
                  <c:v>59.8</c:v>
                </c:pt>
                <c:pt idx="2">
                  <c:v>61.3</c:v>
                </c:pt>
                <c:pt idx="3">
                  <c:v>62.6</c:v>
                </c:pt>
                <c:pt idx="4">
                  <c:v>63.2</c:v>
                </c:pt>
              </c:numCache>
            </c:numRef>
          </c:val>
          <c:extLst>
            <c:ext xmlns:c16="http://schemas.microsoft.com/office/drawing/2014/chart" uri="{C3380CC4-5D6E-409C-BE32-E72D297353CC}">
              <c16:uniqueId val="{00000000-7B51-4715-87B1-C626C271750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B51-4715-87B1-C626C271750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65.900000000000006</c:v>
                </c:pt>
                <c:pt idx="1">
                  <c:v>67.5</c:v>
                </c:pt>
                <c:pt idx="2">
                  <c:v>71.2</c:v>
                </c:pt>
                <c:pt idx="3">
                  <c:v>75.5</c:v>
                </c:pt>
                <c:pt idx="4">
                  <c:v>76.7</c:v>
                </c:pt>
              </c:numCache>
            </c:numRef>
          </c:val>
          <c:extLst>
            <c:ext xmlns:c16="http://schemas.microsoft.com/office/drawing/2014/chart" uri="{C3380CC4-5D6E-409C-BE32-E72D297353CC}">
              <c16:uniqueId val="{00000000-E091-497F-B98D-AACFDE46AC7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E091-497F-B98D-AACFDE46AC7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64532505</c:v>
                </c:pt>
                <c:pt idx="1">
                  <c:v>65279066</c:v>
                </c:pt>
                <c:pt idx="2">
                  <c:v>66691504</c:v>
                </c:pt>
                <c:pt idx="3">
                  <c:v>65536329</c:v>
                </c:pt>
                <c:pt idx="4">
                  <c:v>67488106</c:v>
                </c:pt>
              </c:numCache>
            </c:numRef>
          </c:val>
          <c:extLst>
            <c:ext xmlns:c16="http://schemas.microsoft.com/office/drawing/2014/chart" uri="{C3380CC4-5D6E-409C-BE32-E72D297353CC}">
              <c16:uniqueId val="{00000000-B6E0-447A-B213-798972C433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B6E0-447A-B213-798972C433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36.700000000000003</c:v>
                </c:pt>
                <c:pt idx="1">
                  <c:v>37.9</c:v>
                </c:pt>
                <c:pt idx="2">
                  <c:v>37</c:v>
                </c:pt>
                <c:pt idx="3">
                  <c:v>37.799999999999997</c:v>
                </c:pt>
                <c:pt idx="4">
                  <c:v>38.4</c:v>
                </c:pt>
              </c:numCache>
            </c:numRef>
          </c:val>
          <c:extLst>
            <c:ext xmlns:c16="http://schemas.microsoft.com/office/drawing/2014/chart" uri="{C3380CC4-5D6E-409C-BE32-E72D297353CC}">
              <c16:uniqueId val="{00000000-5283-4649-AA11-397EEC4173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5283-4649-AA11-397EEC4173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40.799999999999997</c:v>
                </c:pt>
                <c:pt idx="1">
                  <c:v>44.2</c:v>
                </c:pt>
                <c:pt idx="2">
                  <c:v>42.6</c:v>
                </c:pt>
                <c:pt idx="3">
                  <c:v>42</c:v>
                </c:pt>
                <c:pt idx="4">
                  <c:v>40.700000000000003</c:v>
                </c:pt>
              </c:numCache>
            </c:numRef>
          </c:val>
          <c:extLst>
            <c:ext xmlns:c16="http://schemas.microsoft.com/office/drawing/2014/chart" uri="{C3380CC4-5D6E-409C-BE32-E72D297353CC}">
              <c16:uniqueId val="{00000000-FF4E-4BA9-9E65-A1F3A1F5C6E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FF4E-4BA9-9E65-A1F3A1F5C6E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23700</c:v>
                </c:pt>
                <c:pt idx="1">
                  <c:v>26177</c:v>
                </c:pt>
                <c:pt idx="2">
                  <c:v>26257</c:v>
                </c:pt>
                <c:pt idx="3">
                  <c:v>27184</c:v>
                </c:pt>
                <c:pt idx="4">
                  <c:v>28821</c:v>
                </c:pt>
              </c:numCache>
            </c:numRef>
          </c:val>
          <c:extLst>
            <c:ext xmlns:c16="http://schemas.microsoft.com/office/drawing/2014/chart" uri="{C3380CC4-5D6E-409C-BE32-E72D297353CC}">
              <c16:uniqueId val="{00000000-568C-4F13-9414-F59B0F8D124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568C-4F13-9414-F59B0F8D124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68340</c:v>
                </c:pt>
                <c:pt idx="1">
                  <c:v>71957</c:v>
                </c:pt>
                <c:pt idx="2">
                  <c:v>76620</c:v>
                </c:pt>
                <c:pt idx="3">
                  <c:v>78567</c:v>
                </c:pt>
                <c:pt idx="4">
                  <c:v>79115</c:v>
                </c:pt>
              </c:numCache>
            </c:numRef>
          </c:val>
          <c:extLst>
            <c:ext xmlns:c16="http://schemas.microsoft.com/office/drawing/2014/chart" uri="{C3380CC4-5D6E-409C-BE32-E72D297353CC}">
              <c16:uniqueId val="{00000000-6821-4AAD-81AE-D8276383EF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821-4AAD-81AE-D8276383EF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8DE-4CB2-BB66-2379D39C632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08DE-4CB2-BB66-2379D39C632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9140625" defaultRowHeight="13.3" x14ac:dyDescent="0.25"/>
  <cols>
    <col min="1" max="1" width="2" customWidth="1"/>
    <col min="2" max="2" width="0.921875" customWidth="1"/>
    <col min="3" max="372" width="0.69140625" customWidth="1"/>
    <col min="373" max="373" width="2.23046875" customWidth="1"/>
    <col min="374" max="388" width="4.07421875" customWidth="1"/>
    <col min="393" max="393" width="6" hidden="1" customWidth="1"/>
  </cols>
  <sheetData>
    <row r="1" spans="1:388" ht="17.399999999999999"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3" t="str">
        <f>データ!H6</f>
        <v>愛知県豊橋市　豊橋市民病院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780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へ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10</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5">
      <c r="A12" s="2"/>
      <c r="B12" s="108">
        <f>データ!U6</f>
        <v>368686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64039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747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747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399999999999999" customHeight="1" x14ac:dyDescent="0.3">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399999999999999" customHeight="1" x14ac:dyDescent="0.2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6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6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6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6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6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6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6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6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6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6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6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6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6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6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6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6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6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65" customHeight="1" x14ac:dyDescent="0.2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103.4</v>
      </c>
      <c r="AF33" s="70"/>
      <c r="AG33" s="70"/>
      <c r="AH33" s="70"/>
      <c r="AI33" s="70"/>
      <c r="AJ33" s="70"/>
      <c r="AK33" s="70"/>
      <c r="AL33" s="70"/>
      <c r="AM33" s="70"/>
      <c r="AN33" s="70"/>
      <c r="AO33" s="70"/>
      <c r="AP33" s="70"/>
      <c r="AQ33" s="70"/>
      <c r="AR33" s="70"/>
      <c r="AS33" s="71"/>
      <c r="AT33" s="69">
        <f>データ!AK7</f>
        <v>112.2</v>
      </c>
      <c r="AU33" s="70"/>
      <c r="AV33" s="70"/>
      <c r="AW33" s="70"/>
      <c r="AX33" s="70"/>
      <c r="AY33" s="70"/>
      <c r="AZ33" s="70"/>
      <c r="BA33" s="70"/>
      <c r="BB33" s="70"/>
      <c r="BC33" s="70"/>
      <c r="BD33" s="70"/>
      <c r="BE33" s="70"/>
      <c r="BF33" s="70"/>
      <c r="BG33" s="70"/>
      <c r="BH33" s="71"/>
      <c r="BI33" s="69">
        <f>データ!AL7</f>
        <v>105.6</v>
      </c>
      <c r="BJ33" s="70"/>
      <c r="BK33" s="70"/>
      <c r="BL33" s="70"/>
      <c r="BM33" s="70"/>
      <c r="BN33" s="70"/>
      <c r="BO33" s="70"/>
      <c r="BP33" s="70"/>
      <c r="BQ33" s="70"/>
      <c r="BR33" s="70"/>
      <c r="BS33" s="70"/>
      <c r="BT33" s="70"/>
      <c r="BU33" s="70"/>
      <c r="BV33" s="70"/>
      <c r="BW33" s="71"/>
      <c r="BX33" s="69">
        <f>データ!AM7</f>
        <v>102.8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98.6</v>
      </c>
      <c r="DE33" s="70"/>
      <c r="DF33" s="70"/>
      <c r="DG33" s="70"/>
      <c r="DH33" s="70"/>
      <c r="DI33" s="70"/>
      <c r="DJ33" s="70"/>
      <c r="DK33" s="70"/>
      <c r="DL33" s="70"/>
      <c r="DM33" s="70"/>
      <c r="DN33" s="70"/>
      <c r="DO33" s="70"/>
      <c r="DP33" s="70"/>
      <c r="DQ33" s="70"/>
      <c r="DR33" s="71"/>
      <c r="DS33" s="69">
        <f>データ!AU7</f>
        <v>94.9</v>
      </c>
      <c r="DT33" s="70"/>
      <c r="DU33" s="70"/>
      <c r="DV33" s="70"/>
      <c r="DW33" s="70"/>
      <c r="DX33" s="70"/>
      <c r="DY33" s="70"/>
      <c r="DZ33" s="70"/>
      <c r="EA33" s="70"/>
      <c r="EB33" s="70"/>
      <c r="EC33" s="70"/>
      <c r="ED33" s="70"/>
      <c r="EE33" s="70"/>
      <c r="EF33" s="70"/>
      <c r="EG33" s="71"/>
      <c r="EH33" s="69">
        <f>データ!AV7</f>
        <v>98.1</v>
      </c>
      <c r="EI33" s="70"/>
      <c r="EJ33" s="70"/>
      <c r="EK33" s="70"/>
      <c r="EL33" s="70"/>
      <c r="EM33" s="70"/>
      <c r="EN33" s="70"/>
      <c r="EO33" s="70"/>
      <c r="EP33" s="70"/>
      <c r="EQ33" s="70"/>
      <c r="ER33" s="70"/>
      <c r="ES33" s="70"/>
      <c r="ET33" s="70"/>
      <c r="EU33" s="70"/>
      <c r="EV33" s="71"/>
      <c r="EW33" s="69">
        <f>データ!AW7</f>
        <v>97.3</v>
      </c>
      <c r="EX33" s="70"/>
      <c r="EY33" s="70"/>
      <c r="EZ33" s="70"/>
      <c r="FA33" s="70"/>
      <c r="FB33" s="70"/>
      <c r="FC33" s="70"/>
      <c r="FD33" s="70"/>
      <c r="FE33" s="70"/>
      <c r="FF33" s="70"/>
      <c r="FG33" s="70"/>
      <c r="FH33" s="70"/>
      <c r="FI33" s="70"/>
      <c r="FJ33" s="70"/>
      <c r="FK33" s="71"/>
      <c r="FL33" s="69">
        <f>データ!AX7</f>
        <v>101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96.3</v>
      </c>
      <c r="GS33" s="70"/>
      <c r="GT33" s="70"/>
      <c r="GU33" s="70"/>
      <c r="GV33" s="70"/>
      <c r="GW33" s="70"/>
      <c r="GX33" s="70"/>
      <c r="GY33" s="70"/>
      <c r="GZ33" s="70"/>
      <c r="HA33" s="70"/>
      <c r="HB33" s="70"/>
      <c r="HC33" s="70"/>
      <c r="HD33" s="70"/>
      <c r="HE33" s="70"/>
      <c r="HF33" s="71"/>
      <c r="HG33" s="69">
        <f>データ!BF7</f>
        <v>92.7</v>
      </c>
      <c r="HH33" s="70"/>
      <c r="HI33" s="70"/>
      <c r="HJ33" s="70"/>
      <c r="HK33" s="70"/>
      <c r="HL33" s="70"/>
      <c r="HM33" s="70"/>
      <c r="HN33" s="70"/>
      <c r="HO33" s="70"/>
      <c r="HP33" s="70"/>
      <c r="HQ33" s="70"/>
      <c r="HR33" s="70"/>
      <c r="HS33" s="70"/>
      <c r="HT33" s="70"/>
      <c r="HU33" s="71"/>
      <c r="HV33" s="69">
        <f>データ!BG7</f>
        <v>96</v>
      </c>
      <c r="HW33" s="70"/>
      <c r="HX33" s="70"/>
      <c r="HY33" s="70"/>
      <c r="HZ33" s="70"/>
      <c r="IA33" s="70"/>
      <c r="IB33" s="70"/>
      <c r="IC33" s="70"/>
      <c r="ID33" s="70"/>
      <c r="IE33" s="70"/>
      <c r="IF33" s="70"/>
      <c r="IG33" s="70"/>
      <c r="IH33" s="70"/>
      <c r="II33" s="70"/>
      <c r="IJ33" s="71"/>
      <c r="IK33" s="69">
        <f>データ!BH7</f>
        <v>95</v>
      </c>
      <c r="IL33" s="70"/>
      <c r="IM33" s="70"/>
      <c r="IN33" s="70"/>
      <c r="IO33" s="70"/>
      <c r="IP33" s="70"/>
      <c r="IQ33" s="70"/>
      <c r="IR33" s="70"/>
      <c r="IS33" s="70"/>
      <c r="IT33" s="70"/>
      <c r="IU33" s="70"/>
      <c r="IV33" s="70"/>
      <c r="IW33" s="70"/>
      <c r="IX33" s="70"/>
      <c r="IY33" s="71"/>
      <c r="IZ33" s="69">
        <f>データ!BI7</f>
        <v>98.6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88.6</v>
      </c>
      <c r="KG33" s="70"/>
      <c r="KH33" s="70"/>
      <c r="KI33" s="70"/>
      <c r="KJ33" s="70"/>
      <c r="KK33" s="70"/>
      <c r="KL33" s="70"/>
      <c r="KM33" s="70"/>
      <c r="KN33" s="70"/>
      <c r="KO33" s="70"/>
      <c r="KP33" s="70"/>
      <c r="KQ33" s="70"/>
      <c r="KR33" s="70"/>
      <c r="KS33" s="70"/>
      <c r="KT33" s="71"/>
      <c r="KU33" s="69">
        <f>データ!BQ7</f>
        <v>79.400000000000006</v>
      </c>
      <c r="KV33" s="70"/>
      <c r="KW33" s="70"/>
      <c r="KX33" s="70"/>
      <c r="KY33" s="70"/>
      <c r="KZ33" s="70"/>
      <c r="LA33" s="70"/>
      <c r="LB33" s="70"/>
      <c r="LC33" s="70"/>
      <c r="LD33" s="70"/>
      <c r="LE33" s="70"/>
      <c r="LF33" s="70"/>
      <c r="LG33" s="70"/>
      <c r="LH33" s="70"/>
      <c r="LI33" s="71"/>
      <c r="LJ33" s="69">
        <f>データ!BR7</f>
        <v>78.7</v>
      </c>
      <c r="LK33" s="70"/>
      <c r="LL33" s="70"/>
      <c r="LM33" s="70"/>
      <c r="LN33" s="70"/>
      <c r="LO33" s="70"/>
      <c r="LP33" s="70"/>
      <c r="LQ33" s="70"/>
      <c r="LR33" s="70"/>
      <c r="LS33" s="70"/>
      <c r="LT33" s="70"/>
      <c r="LU33" s="70"/>
      <c r="LV33" s="70"/>
      <c r="LW33" s="70"/>
      <c r="LX33" s="71"/>
      <c r="LY33" s="69">
        <f>データ!BS7</f>
        <v>79.400000000000006</v>
      </c>
      <c r="LZ33" s="70"/>
      <c r="MA33" s="70"/>
      <c r="MB33" s="70"/>
      <c r="MC33" s="70"/>
      <c r="MD33" s="70"/>
      <c r="ME33" s="70"/>
      <c r="MF33" s="70"/>
      <c r="MG33" s="70"/>
      <c r="MH33" s="70"/>
      <c r="MI33" s="70"/>
      <c r="MJ33" s="70"/>
      <c r="MK33" s="70"/>
      <c r="ML33" s="70"/>
      <c r="MM33" s="71"/>
      <c r="MN33" s="69">
        <f>データ!BT7</f>
        <v>83.6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65" customHeight="1" x14ac:dyDescent="0.25">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6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6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6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6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8.899999999999999"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6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6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6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6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6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6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6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6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6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6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6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6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6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6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6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65" customHeight="1" x14ac:dyDescent="0.25">
      <c r="A55" s="2"/>
      <c r="B55" s="14"/>
      <c r="C55" s="2"/>
      <c r="D55" s="2"/>
      <c r="E55" s="2"/>
      <c r="F55" s="2"/>
      <c r="G55" s="65" t="s">
        <v>58</v>
      </c>
      <c r="H55" s="65"/>
      <c r="I55" s="65"/>
      <c r="J55" s="65"/>
      <c r="K55" s="65"/>
      <c r="L55" s="65"/>
      <c r="M55" s="65"/>
      <c r="N55" s="65"/>
      <c r="O55" s="65"/>
      <c r="P55" s="66">
        <f>データ!CA7</f>
        <v>68340</v>
      </c>
      <c r="Q55" s="67"/>
      <c r="R55" s="67"/>
      <c r="S55" s="67"/>
      <c r="T55" s="67"/>
      <c r="U55" s="67"/>
      <c r="V55" s="67"/>
      <c r="W55" s="67"/>
      <c r="X55" s="67"/>
      <c r="Y55" s="67"/>
      <c r="Z55" s="67"/>
      <c r="AA55" s="67"/>
      <c r="AB55" s="67"/>
      <c r="AC55" s="67"/>
      <c r="AD55" s="68"/>
      <c r="AE55" s="66">
        <f>データ!CB7</f>
        <v>71957</v>
      </c>
      <c r="AF55" s="67"/>
      <c r="AG55" s="67"/>
      <c r="AH55" s="67"/>
      <c r="AI55" s="67"/>
      <c r="AJ55" s="67"/>
      <c r="AK55" s="67"/>
      <c r="AL55" s="67"/>
      <c r="AM55" s="67"/>
      <c r="AN55" s="67"/>
      <c r="AO55" s="67"/>
      <c r="AP55" s="67"/>
      <c r="AQ55" s="67"/>
      <c r="AR55" s="67"/>
      <c r="AS55" s="68"/>
      <c r="AT55" s="66">
        <f>データ!CC7</f>
        <v>76620</v>
      </c>
      <c r="AU55" s="67"/>
      <c r="AV55" s="67"/>
      <c r="AW55" s="67"/>
      <c r="AX55" s="67"/>
      <c r="AY55" s="67"/>
      <c r="AZ55" s="67"/>
      <c r="BA55" s="67"/>
      <c r="BB55" s="67"/>
      <c r="BC55" s="67"/>
      <c r="BD55" s="67"/>
      <c r="BE55" s="67"/>
      <c r="BF55" s="67"/>
      <c r="BG55" s="67"/>
      <c r="BH55" s="68"/>
      <c r="BI55" s="66">
        <f>データ!CD7</f>
        <v>78567</v>
      </c>
      <c r="BJ55" s="67"/>
      <c r="BK55" s="67"/>
      <c r="BL55" s="67"/>
      <c r="BM55" s="67"/>
      <c r="BN55" s="67"/>
      <c r="BO55" s="67"/>
      <c r="BP55" s="67"/>
      <c r="BQ55" s="67"/>
      <c r="BR55" s="67"/>
      <c r="BS55" s="67"/>
      <c r="BT55" s="67"/>
      <c r="BU55" s="67"/>
      <c r="BV55" s="67"/>
      <c r="BW55" s="68"/>
      <c r="BX55" s="66">
        <f>データ!CE7</f>
        <v>79115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23700</v>
      </c>
      <c r="DE55" s="67"/>
      <c r="DF55" s="67"/>
      <c r="DG55" s="67"/>
      <c r="DH55" s="67"/>
      <c r="DI55" s="67"/>
      <c r="DJ55" s="67"/>
      <c r="DK55" s="67"/>
      <c r="DL55" s="67"/>
      <c r="DM55" s="67"/>
      <c r="DN55" s="67"/>
      <c r="DO55" s="67"/>
      <c r="DP55" s="67"/>
      <c r="DQ55" s="67"/>
      <c r="DR55" s="68"/>
      <c r="DS55" s="66">
        <f>データ!CM7</f>
        <v>26177</v>
      </c>
      <c r="DT55" s="67"/>
      <c r="DU55" s="67"/>
      <c r="DV55" s="67"/>
      <c r="DW55" s="67"/>
      <c r="DX55" s="67"/>
      <c r="DY55" s="67"/>
      <c r="DZ55" s="67"/>
      <c r="EA55" s="67"/>
      <c r="EB55" s="67"/>
      <c r="EC55" s="67"/>
      <c r="ED55" s="67"/>
      <c r="EE55" s="67"/>
      <c r="EF55" s="67"/>
      <c r="EG55" s="68"/>
      <c r="EH55" s="66">
        <f>データ!CN7</f>
        <v>26257</v>
      </c>
      <c r="EI55" s="67"/>
      <c r="EJ55" s="67"/>
      <c r="EK55" s="67"/>
      <c r="EL55" s="67"/>
      <c r="EM55" s="67"/>
      <c r="EN55" s="67"/>
      <c r="EO55" s="67"/>
      <c r="EP55" s="67"/>
      <c r="EQ55" s="67"/>
      <c r="ER55" s="67"/>
      <c r="ES55" s="67"/>
      <c r="ET55" s="67"/>
      <c r="EU55" s="67"/>
      <c r="EV55" s="68"/>
      <c r="EW55" s="66">
        <f>データ!CO7</f>
        <v>27184</v>
      </c>
      <c r="EX55" s="67"/>
      <c r="EY55" s="67"/>
      <c r="EZ55" s="67"/>
      <c r="FA55" s="67"/>
      <c r="FB55" s="67"/>
      <c r="FC55" s="67"/>
      <c r="FD55" s="67"/>
      <c r="FE55" s="67"/>
      <c r="FF55" s="67"/>
      <c r="FG55" s="67"/>
      <c r="FH55" s="67"/>
      <c r="FI55" s="67"/>
      <c r="FJ55" s="67"/>
      <c r="FK55" s="68"/>
      <c r="FL55" s="66">
        <f>データ!CP7</f>
        <v>28821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40.799999999999997</v>
      </c>
      <c r="GS55" s="70"/>
      <c r="GT55" s="70"/>
      <c r="GU55" s="70"/>
      <c r="GV55" s="70"/>
      <c r="GW55" s="70"/>
      <c r="GX55" s="70"/>
      <c r="GY55" s="70"/>
      <c r="GZ55" s="70"/>
      <c r="HA55" s="70"/>
      <c r="HB55" s="70"/>
      <c r="HC55" s="70"/>
      <c r="HD55" s="70"/>
      <c r="HE55" s="70"/>
      <c r="HF55" s="71"/>
      <c r="HG55" s="69">
        <f>データ!CX7</f>
        <v>44.2</v>
      </c>
      <c r="HH55" s="70"/>
      <c r="HI55" s="70"/>
      <c r="HJ55" s="70"/>
      <c r="HK55" s="70"/>
      <c r="HL55" s="70"/>
      <c r="HM55" s="70"/>
      <c r="HN55" s="70"/>
      <c r="HO55" s="70"/>
      <c r="HP55" s="70"/>
      <c r="HQ55" s="70"/>
      <c r="HR55" s="70"/>
      <c r="HS55" s="70"/>
      <c r="HT55" s="70"/>
      <c r="HU55" s="71"/>
      <c r="HV55" s="69">
        <f>データ!CY7</f>
        <v>42.6</v>
      </c>
      <c r="HW55" s="70"/>
      <c r="HX55" s="70"/>
      <c r="HY55" s="70"/>
      <c r="HZ55" s="70"/>
      <c r="IA55" s="70"/>
      <c r="IB55" s="70"/>
      <c r="IC55" s="70"/>
      <c r="ID55" s="70"/>
      <c r="IE55" s="70"/>
      <c r="IF55" s="70"/>
      <c r="IG55" s="70"/>
      <c r="IH55" s="70"/>
      <c r="II55" s="70"/>
      <c r="IJ55" s="71"/>
      <c r="IK55" s="69">
        <f>データ!CZ7</f>
        <v>42</v>
      </c>
      <c r="IL55" s="70"/>
      <c r="IM55" s="70"/>
      <c r="IN55" s="70"/>
      <c r="IO55" s="70"/>
      <c r="IP55" s="70"/>
      <c r="IQ55" s="70"/>
      <c r="IR55" s="70"/>
      <c r="IS55" s="70"/>
      <c r="IT55" s="70"/>
      <c r="IU55" s="70"/>
      <c r="IV55" s="70"/>
      <c r="IW55" s="70"/>
      <c r="IX55" s="70"/>
      <c r="IY55" s="71"/>
      <c r="IZ55" s="69">
        <f>データ!DA7</f>
        <v>40.700000000000003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36.700000000000003</v>
      </c>
      <c r="KG55" s="70"/>
      <c r="KH55" s="70"/>
      <c r="KI55" s="70"/>
      <c r="KJ55" s="70"/>
      <c r="KK55" s="70"/>
      <c r="KL55" s="70"/>
      <c r="KM55" s="70"/>
      <c r="KN55" s="70"/>
      <c r="KO55" s="70"/>
      <c r="KP55" s="70"/>
      <c r="KQ55" s="70"/>
      <c r="KR55" s="70"/>
      <c r="KS55" s="70"/>
      <c r="KT55" s="71"/>
      <c r="KU55" s="69">
        <f>データ!DI7</f>
        <v>37.9</v>
      </c>
      <c r="KV55" s="70"/>
      <c r="KW55" s="70"/>
      <c r="KX55" s="70"/>
      <c r="KY55" s="70"/>
      <c r="KZ55" s="70"/>
      <c r="LA55" s="70"/>
      <c r="LB55" s="70"/>
      <c r="LC55" s="70"/>
      <c r="LD55" s="70"/>
      <c r="LE55" s="70"/>
      <c r="LF55" s="70"/>
      <c r="LG55" s="70"/>
      <c r="LH55" s="70"/>
      <c r="LI55" s="71"/>
      <c r="LJ55" s="69">
        <f>データ!DJ7</f>
        <v>37</v>
      </c>
      <c r="LK55" s="70"/>
      <c r="LL55" s="70"/>
      <c r="LM55" s="70"/>
      <c r="LN55" s="70"/>
      <c r="LO55" s="70"/>
      <c r="LP55" s="70"/>
      <c r="LQ55" s="70"/>
      <c r="LR55" s="70"/>
      <c r="LS55" s="70"/>
      <c r="LT55" s="70"/>
      <c r="LU55" s="70"/>
      <c r="LV55" s="70"/>
      <c r="LW55" s="70"/>
      <c r="LX55" s="71"/>
      <c r="LY55" s="69">
        <f>データ!DK7</f>
        <v>37.799999999999997</v>
      </c>
      <c r="LZ55" s="70"/>
      <c r="MA55" s="70"/>
      <c r="MB55" s="70"/>
      <c r="MC55" s="70"/>
      <c r="MD55" s="70"/>
      <c r="ME55" s="70"/>
      <c r="MF55" s="70"/>
      <c r="MG55" s="70"/>
      <c r="MH55" s="70"/>
      <c r="MI55" s="70"/>
      <c r="MJ55" s="70"/>
      <c r="MK55" s="70"/>
      <c r="ML55" s="70"/>
      <c r="MM55" s="71"/>
      <c r="MN55" s="69">
        <f>データ!DL7</f>
        <v>38.4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65" customHeight="1" x14ac:dyDescent="0.25">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6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6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6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6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6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6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6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6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6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6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6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6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6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6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6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6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6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6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6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6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6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6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65" customHeight="1" x14ac:dyDescent="0.2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57.7</v>
      </c>
      <c r="DH79" s="70"/>
      <c r="DI79" s="70"/>
      <c r="DJ79" s="70"/>
      <c r="DK79" s="70"/>
      <c r="DL79" s="70"/>
      <c r="DM79" s="70"/>
      <c r="DN79" s="70"/>
      <c r="DO79" s="70"/>
      <c r="DP79" s="70"/>
      <c r="DQ79" s="70"/>
      <c r="DR79" s="70"/>
      <c r="DS79" s="70"/>
      <c r="DT79" s="70"/>
      <c r="DU79" s="71"/>
      <c r="DV79" s="69">
        <f>データ!EE7</f>
        <v>59.8</v>
      </c>
      <c r="DW79" s="70"/>
      <c r="DX79" s="70"/>
      <c r="DY79" s="70"/>
      <c r="DZ79" s="70"/>
      <c r="EA79" s="70"/>
      <c r="EB79" s="70"/>
      <c r="EC79" s="70"/>
      <c r="ED79" s="70"/>
      <c r="EE79" s="70"/>
      <c r="EF79" s="70"/>
      <c r="EG79" s="70"/>
      <c r="EH79" s="70"/>
      <c r="EI79" s="70"/>
      <c r="EJ79" s="71"/>
      <c r="EK79" s="69">
        <f>データ!EF7</f>
        <v>61.3</v>
      </c>
      <c r="EL79" s="70"/>
      <c r="EM79" s="70"/>
      <c r="EN79" s="70"/>
      <c r="EO79" s="70"/>
      <c r="EP79" s="70"/>
      <c r="EQ79" s="70"/>
      <c r="ER79" s="70"/>
      <c r="ES79" s="70"/>
      <c r="ET79" s="70"/>
      <c r="EU79" s="70"/>
      <c r="EV79" s="70"/>
      <c r="EW79" s="70"/>
      <c r="EX79" s="70"/>
      <c r="EY79" s="71"/>
      <c r="EZ79" s="69">
        <f>データ!EG7</f>
        <v>62.6</v>
      </c>
      <c r="FA79" s="70"/>
      <c r="FB79" s="70"/>
      <c r="FC79" s="70"/>
      <c r="FD79" s="70"/>
      <c r="FE79" s="70"/>
      <c r="FF79" s="70"/>
      <c r="FG79" s="70"/>
      <c r="FH79" s="70"/>
      <c r="FI79" s="70"/>
      <c r="FJ79" s="70"/>
      <c r="FK79" s="70"/>
      <c r="FL79" s="70"/>
      <c r="FM79" s="70"/>
      <c r="FN79" s="71"/>
      <c r="FO79" s="69">
        <f>データ!EH7</f>
        <v>63.2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65.900000000000006</v>
      </c>
      <c r="GU79" s="70"/>
      <c r="GV79" s="70"/>
      <c r="GW79" s="70"/>
      <c r="GX79" s="70"/>
      <c r="GY79" s="70"/>
      <c r="GZ79" s="70"/>
      <c r="HA79" s="70"/>
      <c r="HB79" s="70"/>
      <c r="HC79" s="70"/>
      <c r="HD79" s="70"/>
      <c r="HE79" s="70"/>
      <c r="HF79" s="70"/>
      <c r="HG79" s="70"/>
      <c r="HH79" s="71"/>
      <c r="HI79" s="69">
        <f>データ!EP7</f>
        <v>67.5</v>
      </c>
      <c r="HJ79" s="70"/>
      <c r="HK79" s="70"/>
      <c r="HL79" s="70"/>
      <c r="HM79" s="70"/>
      <c r="HN79" s="70"/>
      <c r="HO79" s="70"/>
      <c r="HP79" s="70"/>
      <c r="HQ79" s="70"/>
      <c r="HR79" s="70"/>
      <c r="HS79" s="70"/>
      <c r="HT79" s="70"/>
      <c r="HU79" s="70"/>
      <c r="HV79" s="70"/>
      <c r="HW79" s="71"/>
      <c r="HX79" s="69">
        <f>データ!EQ7</f>
        <v>71.2</v>
      </c>
      <c r="HY79" s="70"/>
      <c r="HZ79" s="70"/>
      <c r="IA79" s="70"/>
      <c r="IB79" s="70"/>
      <c r="IC79" s="70"/>
      <c r="ID79" s="70"/>
      <c r="IE79" s="70"/>
      <c r="IF79" s="70"/>
      <c r="IG79" s="70"/>
      <c r="IH79" s="70"/>
      <c r="II79" s="70"/>
      <c r="IJ79" s="70"/>
      <c r="IK79" s="70"/>
      <c r="IL79" s="71"/>
      <c r="IM79" s="69">
        <f>データ!ER7</f>
        <v>75.5</v>
      </c>
      <c r="IN79" s="70"/>
      <c r="IO79" s="70"/>
      <c r="IP79" s="70"/>
      <c r="IQ79" s="70"/>
      <c r="IR79" s="70"/>
      <c r="IS79" s="70"/>
      <c r="IT79" s="70"/>
      <c r="IU79" s="70"/>
      <c r="IV79" s="70"/>
      <c r="IW79" s="70"/>
      <c r="IX79" s="70"/>
      <c r="IY79" s="70"/>
      <c r="IZ79" s="70"/>
      <c r="JA79" s="71"/>
      <c r="JB79" s="69">
        <f>データ!ES7</f>
        <v>76.7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64532505</v>
      </c>
      <c r="KH79" s="67"/>
      <c r="KI79" s="67"/>
      <c r="KJ79" s="67"/>
      <c r="KK79" s="67"/>
      <c r="KL79" s="67"/>
      <c r="KM79" s="67"/>
      <c r="KN79" s="67"/>
      <c r="KO79" s="67"/>
      <c r="KP79" s="67"/>
      <c r="KQ79" s="67"/>
      <c r="KR79" s="67"/>
      <c r="KS79" s="67"/>
      <c r="KT79" s="67"/>
      <c r="KU79" s="68"/>
      <c r="KV79" s="66">
        <f>データ!FA7</f>
        <v>65279066</v>
      </c>
      <c r="KW79" s="67"/>
      <c r="KX79" s="67"/>
      <c r="KY79" s="67"/>
      <c r="KZ79" s="67"/>
      <c r="LA79" s="67"/>
      <c r="LB79" s="67"/>
      <c r="LC79" s="67"/>
      <c r="LD79" s="67"/>
      <c r="LE79" s="67"/>
      <c r="LF79" s="67"/>
      <c r="LG79" s="67"/>
      <c r="LH79" s="67"/>
      <c r="LI79" s="67"/>
      <c r="LJ79" s="68"/>
      <c r="LK79" s="66">
        <f>データ!FB7</f>
        <v>66691504</v>
      </c>
      <c r="LL79" s="67"/>
      <c r="LM79" s="67"/>
      <c r="LN79" s="67"/>
      <c r="LO79" s="67"/>
      <c r="LP79" s="67"/>
      <c r="LQ79" s="67"/>
      <c r="LR79" s="67"/>
      <c r="LS79" s="67"/>
      <c r="LT79" s="67"/>
      <c r="LU79" s="67"/>
      <c r="LV79" s="67"/>
      <c r="LW79" s="67"/>
      <c r="LX79" s="67"/>
      <c r="LY79" s="68"/>
      <c r="LZ79" s="66">
        <f>データ!FC7</f>
        <v>65536329</v>
      </c>
      <c r="MA79" s="67"/>
      <c r="MB79" s="67"/>
      <c r="MC79" s="67"/>
      <c r="MD79" s="67"/>
      <c r="ME79" s="67"/>
      <c r="MF79" s="67"/>
      <c r="MG79" s="67"/>
      <c r="MH79" s="67"/>
      <c r="MI79" s="67"/>
      <c r="MJ79" s="67"/>
      <c r="MK79" s="67"/>
      <c r="ML79" s="67"/>
      <c r="MM79" s="67"/>
      <c r="MN79" s="68"/>
      <c r="MO79" s="66">
        <f>データ!FD7</f>
        <v>67488106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65" customHeight="1" x14ac:dyDescent="0.25">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6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6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6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6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IpSzb0ZL4e23JW1St9JfJGJ/7FXc5b+2YjZd9M2yN7DIeuADWkEqnEXlMhwqRjUWJ3KNG9XS3WtH3uMQcat2Nw==" saltValue="mYSJyyDDkfcQyO9TsKPC2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9140625" customWidth="1"/>
    <col min="2" max="7" width="11.921875" customWidth="1"/>
    <col min="8" max="10" width="15.921875" bestFit="1" customWidth="1"/>
    <col min="11" max="165" width="11.921875" customWidth="1"/>
    <col min="166" max="166" width="10.9218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6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162</v>
      </c>
      <c r="AY5" s="49" t="s">
        <v>153</v>
      </c>
      <c r="AZ5" s="49" t="s">
        <v>154</v>
      </c>
      <c r="BA5" s="49" t="s">
        <v>155</v>
      </c>
      <c r="BB5" s="49" t="s">
        <v>156</v>
      </c>
      <c r="BC5" s="49" t="s">
        <v>157</v>
      </c>
      <c r="BD5" s="49" t="s">
        <v>158</v>
      </c>
      <c r="BE5" s="49" t="s">
        <v>159</v>
      </c>
      <c r="BF5" s="49" t="s">
        <v>149</v>
      </c>
      <c r="BG5" s="49" t="s">
        <v>150</v>
      </c>
      <c r="BH5" s="49" t="s">
        <v>151</v>
      </c>
      <c r="BI5" s="49" t="s">
        <v>162</v>
      </c>
      <c r="BJ5" s="49" t="s">
        <v>153</v>
      </c>
      <c r="BK5" s="49" t="s">
        <v>154</v>
      </c>
      <c r="BL5" s="49" t="s">
        <v>155</v>
      </c>
      <c r="BM5" s="49" t="s">
        <v>156</v>
      </c>
      <c r="BN5" s="49" t="s">
        <v>157</v>
      </c>
      <c r="BO5" s="49" t="s">
        <v>158</v>
      </c>
      <c r="BP5" s="49" t="s">
        <v>159</v>
      </c>
      <c r="BQ5" s="49" t="s">
        <v>149</v>
      </c>
      <c r="BR5" s="49" t="s">
        <v>150</v>
      </c>
      <c r="BS5" s="49" t="s">
        <v>151</v>
      </c>
      <c r="BT5" s="49" t="s">
        <v>162</v>
      </c>
      <c r="BU5" s="49" t="s">
        <v>153</v>
      </c>
      <c r="BV5" s="49" t="s">
        <v>154</v>
      </c>
      <c r="BW5" s="49" t="s">
        <v>155</v>
      </c>
      <c r="BX5" s="49" t="s">
        <v>156</v>
      </c>
      <c r="BY5" s="49" t="s">
        <v>157</v>
      </c>
      <c r="BZ5" s="49" t="s">
        <v>158</v>
      </c>
      <c r="CA5" s="49" t="s">
        <v>159</v>
      </c>
      <c r="CB5" s="49" t="s">
        <v>149</v>
      </c>
      <c r="CC5" s="49" t="s">
        <v>160</v>
      </c>
      <c r="CD5" s="49" t="s">
        <v>151</v>
      </c>
      <c r="CE5" s="49" t="s">
        <v>162</v>
      </c>
      <c r="CF5" s="49" t="s">
        <v>153</v>
      </c>
      <c r="CG5" s="49" t="s">
        <v>154</v>
      </c>
      <c r="CH5" s="49" t="s">
        <v>155</v>
      </c>
      <c r="CI5" s="49" t="s">
        <v>156</v>
      </c>
      <c r="CJ5" s="49" t="s">
        <v>157</v>
      </c>
      <c r="CK5" s="49" t="s">
        <v>158</v>
      </c>
      <c r="CL5" s="49" t="s">
        <v>159</v>
      </c>
      <c r="CM5" s="49" t="s">
        <v>149</v>
      </c>
      <c r="CN5" s="49" t="s">
        <v>150</v>
      </c>
      <c r="CO5" s="49" t="s">
        <v>151</v>
      </c>
      <c r="CP5" s="49" t="s">
        <v>152</v>
      </c>
      <c r="CQ5" s="49" t="s">
        <v>153</v>
      </c>
      <c r="CR5" s="49" t="s">
        <v>154</v>
      </c>
      <c r="CS5" s="49" t="s">
        <v>155</v>
      </c>
      <c r="CT5" s="49" t="s">
        <v>156</v>
      </c>
      <c r="CU5" s="49" t="s">
        <v>157</v>
      </c>
      <c r="CV5" s="49" t="s">
        <v>158</v>
      </c>
      <c r="CW5" s="49" t="s">
        <v>159</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162</v>
      </c>
      <c r="DM5" s="49" t="s">
        <v>153</v>
      </c>
      <c r="DN5" s="49" t="s">
        <v>154</v>
      </c>
      <c r="DO5" s="49" t="s">
        <v>155</v>
      </c>
      <c r="DP5" s="49" t="s">
        <v>156</v>
      </c>
      <c r="DQ5" s="49" t="s">
        <v>157</v>
      </c>
      <c r="DR5" s="49" t="s">
        <v>158</v>
      </c>
      <c r="DS5" s="49" t="s">
        <v>159</v>
      </c>
      <c r="DT5" s="49" t="s">
        <v>149</v>
      </c>
      <c r="DU5" s="49" t="s">
        <v>150</v>
      </c>
      <c r="DV5" s="49" t="s">
        <v>151</v>
      </c>
      <c r="DW5" s="49" t="s">
        <v>162</v>
      </c>
      <c r="DX5" s="49" t="s">
        <v>153</v>
      </c>
      <c r="DY5" s="49" t="s">
        <v>154</v>
      </c>
      <c r="DZ5" s="49" t="s">
        <v>155</v>
      </c>
      <c r="EA5" s="49" t="s">
        <v>156</v>
      </c>
      <c r="EB5" s="49" t="s">
        <v>157</v>
      </c>
      <c r="EC5" s="49" t="s">
        <v>158</v>
      </c>
      <c r="ED5" s="49" t="s">
        <v>159</v>
      </c>
      <c r="EE5" s="49" t="s">
        <v>163</v>
      </c>
      <c r="EF5" s="49" t="s">
        <v>150</v>
      </c>
      <c r="EG5" s="49" t="s">
        <v>151</v>
      </c>
      <c r="EH5" s="49" t="s">
        <v>162</v>
      </c>
      <c r="EI5" s="49" t="s">
        <v>153</v>
      </c>
      <c r="EJ5" s="49" t="s">
        <v>154</v>
      </c>
      <c r="EK5" s="49" t="s">
        <v>155</v>
      </c>
      <c r="EL5" s="49" t="s">
        <v>156</v>
      </c>
      <c r="EM5" s="49" t="s">
        <v>157</v>
      </c>
      <c r="EN5" s="49" t="s">
        <v>158</v>
      </c>
      <c r="EO5" s="49" t="s">
        <v>159</v>
      </c>
      <c r="EP5" s="49" t="s">
        <v>149</v>
      </c>
      <c r="EQ5" s="49" t="s">
        <v>150</v>
      </c>
      <c r="ER5" s="49" t="s">
        <v>161</v>
      </c>
      <c r="ES5" s="49" t="s">
        <v>162</v>
      </c>
      <c r="ET5" s="49" t="s">
        <v>153</v>
      </c>
      <c r="EU5" s="49" t="s">
        <v>154</v>
      </c>
      <c r="EV5" s="49" t="s">
        <v>155</v>
      </c>
      <c r="EW5" s="49" t="s">
        <v>156</v>
      </c>
      <c r="EX5" s="49" t="s">
        <v>157</v>
      </c>
      <c r="EY5" s="49" t="s">
        <v>164</v>
      </c>
      <c r="EZ5" s="49" t="s">
        <v>159</v>
      </c>
      <c r="FA5" s="49" t="s">
        <v>149</v>
      </c>
      <c r="FB5" s="49" t="s">
        <v>150</v>
      </c>
      <c r="FC5" s="49" t="s">
        <v>161</v>
      </c>
      <c r="FD5" s="49" t="s">
        <v>162</v>
      </c>
      <c r="FE5" s="49" t="s">
        <v>153</v>
      </c>
      <c r="FF5" s="49" t="s">
        <v>154</v>
      </c>
      <c r="FG5" s="49" t="s">
        <v>155</v>
      </c>
      <c r="FH5" s="49" t="s">
        <v>156</v>
      </c>
      <c r="FI5" s="49" t="s">
        <v>157</v>
      </c>
      <c r="FJ5" s="49" t="s">
        <v>158</v>
      </c>
    </row>
    <row r="6" spans="1:166" s="54" customFormat="1" x14ac:dyDescent="0.25">
      <c r="A6" s="35" t="s">
        <v>165</v>
      </c>
      <c r="B6" s="50">
        <f>B8</f>
        <v>2023</v>
      </c>
      <c r="C6" s="50">
        <f t="shared" ref="C6:M6" si="2">C8</f>
        <v>232017</v>
      </c>
      <c r="D6" s="50">
        <f t="shared" si="2"/>
        <v>46</v>
      </c>
      <c r="E6" s="50">
        <f t="shared" si="2"/>
        <v>6</v>
      </c>
      <c r="F6" s="50">
        <f t="shared" si="2"/>
        <v>0</v>
      </c>
      <c r="G6" s="50">
        <f t="shared" si="2"/>
        <v>3</v>
      </c>
      <c r="H6" s="147" t="str">
        <f>IF(H8&lt;&gt;I8,H8,"")&amp;IF(I8&lt;&gt;J8,I8,"")&amp;"　"&amp;J8</f>
        <v>愛知県豊橋市　豊橋市民病院</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36</v>
      </c>
      <c r="R6" s="50" t="str">
        <f t="shared" si="3"/>
        <v>対象</v>
      </c>
      <c r="S6" s="50" t="str">
        <f t="shared" si="3"/>
        <v>ド 透 I 未 訓 ガ</v>
      </c>
      <c r="T6" s="50" t="str">
        <f t="shared" si="3"/>
        <v>救 臨 が 感 へ 災 地</v>
      </c>
      <c r="U6" s="51">
        <f>U8</f>
        <v>368686</v>
      </c>
      <c r="V6" s="51">
        <f>V8</f>
        <v>64039</v>
      </c>
      <c r="W6" s="50" t="str">
        <f>W8</f>
        <v>非該当</v>
      </c>
      <c r="X6" s="50" t="str">
        <f t="shared" ref="X6" si="4">X8</f>
        <v>非該当</v>
      </c>
      <c r="Y6" s="50" t="str">
        <f t="shared" si="3"/>
        <v>７：１</v>
      </c>
      <c r="Z6" s="51">
        <f t="shared" si="3"/>
        <v>780</v>
      </c>
      <c r="AA6" s="51" t="str">
        <f t="shared" si="3"/>
        <v>-</v>
      </c>
      <c r="AB6" s="51">
        <f t="shared" si="3"/>
        <v>10</v>
      </c>
      <c r="AC6" s="51" t="str">
        <f t="shared" si="3"/>
        <v>-</v>
      </c>
      <c r="AD6" s="51">
        <f t="shared" si="3"/>
        <v>10</v>
      </c>
      <c r="AE6" s="51">
        <f t="shared" si="3"/>
        <v>800</v>
      </c>
      <c r="AF6" s="51">
        <f t="shared" si="3"/>
        <v>747</v>
      </c>
      <c r="AG6" s="51" t="str">
        <f t="shared" si="3"/>
        <v>-</v>
      </c>
      <c r="AH6" s="51">
        <f t="shared" si="3"/>
        <v>747</v>
      </c>
      <c r="AI6" s="52">
        <f>IF(AI8="-",NA(),AI8)</f>
        <v>100.4</v>
      </c>
      <c r="AJ6" s="52">
        <f t="shared" ref="AJ6:AR6" si="5">IF(AJ8="-",NA(),AJ8)</f>
        <v>103.4</v>
      </c>
      <c r="AK6" s="52">
        <f t="shared" si="5"/>
        <v>112.2</v>
      </c>
      <c r="AL6" s="52">
        <f t="shared" si="5"/>
        <v>105.6</v>
      </c>
      <c r="AM6" s="52">
        <f t="shared" si="5"/>
        <v>102.8</v>
      </c>
      <c r="AN6" s="52">
        <f t="shared" si="5"/>
        <v>99.2</v>
      </c>
      <c r="AO6" s="52">
        <f t="shared" si="5"/>
        <v>102.9</v>
      </c>
      <c r="AP6" s="52">
        <f t="shared" si="5"/>
        <v>106.1</v>
      </c>
      <c r="AQ6" s="52">
        <f t="shared" si="5"/>
        <v>102.9</v>
      </c>
      <c r="AR6" s="52">
        <f t="shared" si="5"/>
        <v>97.4</v>
      </c>
      <c r="AS6" s="52" t="str">
        <f>IF(AS8="-","【-】","【"&amp;SUBSTITUTE(TEXT(AS8,"#,##0.0"),"-","△")&amp;"】")</f>
        <v>【96.6】</v>
      </c>
      <c r="AT6" s="52">
        <f>IF(AT8="-",NA(),AT8)</f>
        <v>98.6</v>
      </c>
      <c r="AU6" s="52">
        <f t="shared" ref="AU6:BC6" si="6">IF(AU8="-",NA(),AU8)</f>
        <v>94.9</v>
      </c>
      <c r="AV6" s="52">
        <f t="shared" si="6"/>
        <v>98.1</v>
      </c>
      <c r="AW6" s="52">
        <f t="shared" si="6"/>
        <v>97.3</v>
      </c>
      <c r="AX6" s="52">
        <f t="shared" si="6"/>
        <v>101</v>
      </c>
      <c r="AY6" s="52">
        <f t="shared" si="6"/>
        <v>93.7</v>
      </c>
      <c r="AZ6" s="52">
        <f t="shared" si="6"/>
        <v>88.7</v>
      </c>
      <c r="BA6" s="52">
        <f t="shared" si="6"/>
        <v>90.6</v>
      </c>
      <c r="BB6" s="52">
        <f t="shared" si="6"/>
        <v>90.6</v>
      </c>
      <c r="BC6" s="52">
        <f t="shared" si="6"/>
        <v>91.5</v>
      </c>
      <c r="BD6" s="52" t="str">
        <f>IF(BD8="-","【-】","【"&amp;SUBSTITUTE(TEXT(BD8,"#,##0.0"),"-","△")&amp;"】")</f>
        <v>【86.6】</v>
      </c>
      <c r="BE6" s="52">
        <f>IF(BE8="-",NA(),BE8)</f>
        <v>96.3</v>
      </c>
      <c r="BF6" s="52">
        <f t="shared" ref="BF6:BN6" si="7">IF(BF8="-",NA(),BF8)</f>
        <v>92.7</v>
      </c>
      <c r="BG6" s="52">
        <f t="shared" si="7"/>
        <v>96</v>
      </c>
      <c r="BH6" s="52">
        <f t="shared" si="7"/>
        <v>95</v>
      </c>
      <c r="BI6" s="52">
        <f t="shared" si="7"/>
        <v>98.6</v>
      </c>
      <c r="BJ6" s="52">
        <f t="shared" si="7"/>
        <v>91.6</v>
      </c>
      <c r="BK6" s="52">
        <f t="shared" si="7"/>
        <v>86.5</v>
      </c>
      <c r="BL6" s="52">
        <f t="shared" si="7"/>
        <v>88.6</v>
      </c>
      <c r="BM6" s="52">
        <f t="shared" si="7"/>
        <v>88.6</v>
      </c>
      <c r="BN6" s="52">
        <f t="shared" si="7"/>
        <v>89.5</v>
      </c>
      <c r="BO6" s="52" t="str">
        <f>IF(BO8="-","【-】","【"&amp;SUBSTITUTE(TEXT(BO8,"#,##0.0"),"-","△")&amp;"】")</f>
        <v>【83.9】</v>
      </c>
      <c r="BP6" s="52">
        <f>IF(BP8="-",NA(),BP8)</f>
        <v>88.6</v>
      </c>
      <c r="BQ6" s="52">
        <f t="shared" ref="BQ6:BY6" si="8">IF(BQ8="-",NA(),BQ8)</f>
        <v>79.400000000000006</v>
      </c>
      <c r="BR6" s="52">
        <f t="shared" si="8"/>
        <v>78.7</v>
      </c>
      <c r="BS6" s="52">
        <f t="shared" si="8"/>
        <v>79.400000000000006</v>
      </c>
      <c r="BT6" s="52">
        <f t="shared" si="8"/>
        <v>83.6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68340</v>
      </c>
      <c r="CB6" s="53">
        <f t="shared" ref="CB6:CJ6" si="9">IF(CB8="-",NA(),CB8)</f>
        <v>71957</v>
      </c>
      <c r="CC6" s="53">
        <f t="shared" si="9"/>
        <v>76620</v>
      </c>
      <c r="CD6" s="53">
        <f t="shared" si="9"/>
        <v>78567</v>
      </c>
      <c r="CE6" s="53">
        <f t="shared" si="9"/>
        <v>79115</v>
      </c>
      <c r="CF6" s="53">
        <f t="shared" si="9"/>
        <v>70630</v>
      </c>
      <c r="CG6" s="53">
        <f t="shared" si="9"/>
        <v>75766</v>
      </c>
      <c r="CH6" s="53">
        <f t="shared" si="9"/>
        <v>79610</v>
      </c>
      <c r="CI6" s="53">
        <f t="shared" si="9"/>
        <v>82275</v>
      </c>
      <c r="CJ6" s="53">
        <f t="shared" si="9"/>
        <v>83606</v>
      </c>
      <c r="CK6" s="52" t="str">
        <f>IF(CK8="-","【-】","【"&amp;SUBSTITUTE(TEXT(CK8,"#,##0"),"-","△")&amp;"】")</f>
        <v>【62,428】</v>
      </c>
      <c r="CL6" s="53">
        <f>IF(CL8="-",NA(),CL8)</f>
        <v>23700</v>
      </c>
      <c r="CM6" s="53">
        <f t="shared" ref="CM6:CU6" si="10">IF(CM8="-",NA(),CM8)</f>
        <v>26177</v>
      </c>
      <c r="CN6" s="53">
        <f t="shared" si="10"/>
        <v>26257</v>
      </c>
      <c r="CO6" s="53">
        <f t="shared" si="10"/>
        <v>27184</v>
      </c>
      <c r="CP6" s="53">
        <f t="shared" si="10"/>
        <v>28821</v>
      </c>
      <c r="CQ6" s="53">
        <f t="shared" si="10"/>
        <v>20687</v>
      </c>
      <c r="CR6" s="53">
        <f t="shared" si="10"/>
        <v>22637</v>
      </c>
      <c r="CS6" s="53">
        <f t="shared" si="10"/>
        <v>23244</v>
      </c>
      <c r="CT6" s="53">
        <f t="shared" si="10"/>
        <v>23704</v>
      </c>
      <c r="CU6" s="53">
        <f t="shared" si="10"/>
        <v>25007</v>
      </c>
      <c r="CV6" s="52" t="str">
        <f>IF(CV8="-","【-】","【"&amp;SUBSTITUTE(TEXT(CV8,"#,##0"),"-","△")&amp;"】")</f>
        <v>【18,236】</v>
      </c>
      <c r="CW6" s="52">
        <f>IF(CW8="-",NA(),CW8)</f>
        <v>40.799999999999997</v>
      </c>
      <c r="CX6" s="52">
        <f t="shared" ref="CX6:DF6" si="11">IF(CX8="-",NA(),CX8)</f>
        <v>44.2</v>
      </c>
      <c r="CY6" s="52">
        <f t="shared" si="11"/>
        <v>42.6</v>
      </c>
      <c r="CZ6" s="52">
        <f t="shared" si="11"/>
        <v>42</v>
      </c>
      <c r="DA6" s="52">
        <f t="shared" si="11"/>
        <v>40.700000000000003</v>
      </c>
      <c r="DB6" s="52">
        <f t="shared" si="11"/>
        <v>47.7</v>
      </c>
      <c r="DC6" s="52">
        <f t="shared" si="11"/>
        <v>51.8</v>
      </c>
      <c r="DD6" s="52">
        <f t="shared" si="11"/>
        <v>49.6</v>
      </c>
      <c r="DE6" s="52">
        <f t="shared" si="11"/>
        <v>48.8</v>
      </c>
      <c r="DF6" s="52">
        <f t="shared" si="11"/>
        <v>48.6</v>
      </c>
      <c r="DG6" s="52" t="str">
        <f>IF(DG8="-","【-】","【"&amp;SUBSTITUTE(TEXT(DG8,"#,##0.0"),"-","△")&amp;"】")</f>
        <v>【56.1】</v>
      </c>
      <c r="DH6" s="52">
        <f>IF(DH8="-",NA(),DH8)</f>
        <v>36.700000000000003</v>
      </c>
      <c r="DI6" s="52">
        <f t="shared" ref="DI6:DQ6" si="12">IF(DI8="-",NA(),DI8)</f>
        <v>37.9</v>
      </c>
      <c r="DJ6" s="52">
        <f t="shared" si="12"/>
        <v>37</v>
      </c>
      <c r="DK6" s="52">
        <f t="shared" si="12"/>
        <v>37.799999999999997</v>
      </c>
      <c r="DL6" s="52">
        <f t="shared" si="12"/>
        <v>38.4</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57.7</v>
      </c>
      <c r="EE6" s="52">
        <f t="shared" ref="EE6:EM6" si="14">IF(EE8="-",NA(),EE8)</f>
        <v>59.8</v>
      </c>
      <c r="EF6" s="52">
        <f t="shared" si="14"/>
        <v>61.3</v>
      </c>
      <c r="EG6" s="52">
        <f t="shared" si="14"/>
        <v>62.6</v>
      </c>
      <c r="EH6" s="52">
        <f t="shared" si="14"/>
        <v>63.2</v>
      </c>
      <c r="EI6" s="52">
        <f t="shared" si="14"/>
        <v>52.5</v>
      </c>
      <c r="EJ6" s="52">
        <f t="shared" si="14"/>
        <v>54</v>
      </c>
      <c r="EK6" s="52">
        <f t="shared" si="14"/>
        <v>55.4</v>
      </c>
      <c r="EL6" s="52">
        <f t="shared" si="14"/>
        <v>55.5</v>
      </c>
      <c r="EM6" s="52">
        <f t="shared" si="14"/>
        <v>56</v>
      </c>
      <c r="EN6" s="52" t="str">
        <f>IF(EN8="-","【-】","【"&amp;SUBSTITUTE(TEXT(EN8,"#,##0.0"),"-","△")&amp;"】")</f>
        <v>【57.0】</v>
      </c>
      <c r="EO6" s="52">
        <f>IF(EO8="-",NA(),EO8)</f>
        <v>65.900000000000006</v>
      </c>
      <c r="EP6" s="52">
        <f t="shared" ref="EP6:EX6" si="15">IF(EP8="-",NA(),EP8)</f>
        <v>67.5</v>
      </c>
      <c r="EQ6" s="52">
        <f t="shared" si="15"/>
        <v>71.2</v>
      </c>
      <c r="ER6" s="52">
        <f t="shared" si="15"/>
        <v>75.5</v>
      </c>
      <c r="ES6" s="52">
        <f t="shared" si="15"/>
        <v>76.7</v>
      </c>
      <c r="ET6" s="52">
        <f t="shared" si="15"/>
        <v>67.900000000000006</v>
      </c>
      <c r="EU6" s="52">
        <f t="shared" si="15"/>
        <v>69.2</v>
      </c>
      <c r="EV6" s="52">
        <f t="shared" si="15"/>
        <v>70.8</v>
      </c>
      <c r="EW6" s="52">
        <f t="shared" si="15"/>
        <v>70.7</v>
      </c>
      <c r="EX6" s="52">
        <f t="shared" si="15"/>
        <v>70.3</v>
      </c>
      <c r="EY6" s="52" t="str">
        <f>IF(EY8="-","【-】","【"&amp;SUBSTITUTE(TEXT(EY8,"#,##0.0"),"-","△")&amp;"】")</f>
        <v>【70.4】</v>
      </c>
      <c r="EZ6" s="53">
        <f>IF(EZ8="-",NA(),EZ8)</f>
        <v>64532505</v>
      </c>
      <c r="FA6" s="53">
        <f t="shared" ref="FA6:FI6" si="16">IF(FA8="-",NA(),FA8)</f>
        <v>65279066</v>
      </c>
      <c r="FB6" s="53">
        <f t="shared" si="16"/>
        <v>66691504</v>
      </c>
      <c r="FC6" s="53">
        <f t="shared" si="16"/>
        <v>65536329</v>
      </c>
      <c r="FD6" s="53">
        <f t="shared" si="16"/>
        <v>67488106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166</v>
      </c>
      <c r="B7" s="50">
        <f t="shared" ref="B7:AH7" si="17">B8</f>
        <v>2023</v>
      </c>
      <c r="C7" s="50">
        <f t="shared" si="17"/>
        <v>232017</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36</v>
      </c>
      <c r="R7" s="50" t="str">
        <f t="shared" si="17"/>
        <v>対象</v>
      </c>
      <c r="S7" s="50" t="str">
        <f t="shared" si="17"/>
        <v>ド 透 I 未 訓 ガ</v>
      </c>
      <c r="T7" s="50" t="str">
        <f t="shared" si="17"/>
        <v>救 臨 が 感 へ 災 地</v>
      </c>
      <c r="U7" s="51">
        <f>U8</f>
        <v>368686</v>
      </c>
      <c r="V7" s="51">
        <f>V8</f>
        <v>64039</v>
      </c>
      <c r="W7" s="50" t="str">
        <f>W8</f>
        <v>非該当</v>
      </c>
      <c r="X7" s="50" t="str">
        <f t="shared" si="17"/>
        <v>非該当</v>
      </c>
      <c r="Y7" s="50" t="str">
        <f t="shared" si="17"/>
        <v>７：１</v>
      </c>
      <c r="Z7" s="51">
        <f t="shared" si="17"/>
        <v>780</v>
      </c>
      <c r="AA7" s="51" t="str">
        <f t="shared" si="17"/>
        <v>-</v>
      </c>
      <c r="AB7" s="51">
        <f t="shared" si="17"/>
        <v>10</v>
      </c>
      <c r="AC7" s="51" t="str">
        <f t="shared" si="17"/>
        <v>-</v>
      </c>
      <c r="AD7" s="51">
        <f t="shared" si="17"/>
        <v>10</v>
      </c>
      <c r="AE7" s="51">
        <f t="shared" si="17"/>
        <v>800</v>
      </c>
      <c r="AF7" s="51">
        <f t="shared" si="17"/>
        <v>747</v>
      </c>
      <c r="AG7" s="51" t="str">
        <f t="shared" si="17"/>
        <v>-</v>
      </c>
      <c r="AH7" s="51">
        <f t="shared" si="17"/>
        <v>747</v>
      </c>
      <c r="AI7" s="52">
        <f>AI8</f>
        <v>100.4</v>
      </c>
      <c r="AJ7" s="52">
        <f t="shared" ref="AJ7:AR7" si="18">AJ8</f>
        <v>103.4</v>
      </c>
      <c r="AK7" s="52">
        <f t="shared" si="18"/>
        <v>112.2</v>
      </c>
      <c r="AL7" s="52">
        <f t="shared" si="18"/>
        <v>105.6</v>
      </c>
      <c r="AM7" s="52">
        <f t="shared" si="18"/>
        <v>102.8</v>
      </c>
      <c r="AN7" s="52">
        <f t="shared" si="18"/>
        <v>99.2</v>
      </c>
      <c r="AO7" s="52">
        <f t="shared" si="18"/>
        <v>102.9</v>
      </c>
      <c r="AP7" s="52">
        <f t="shared" si="18"/>
        <v>106.1</v>
      </c>
      <c r="AQ7" s="52">
        <f t="shared" si="18"/>
        <v>102.9</v>
      </c>
      <c r="AR7" s="52">
        <f t="shared" si="18"/>
        <v>97.4</v>
      </c>
      <c r="AS7" s="52"/>
      <c r="AT7" s="52">
        <f>AT8</f>
        <v>98.6</v>
      </c>
      <c r="AU7" s="52">
        <f t="shared" ref="AU7:BC7" si="19">AU8</f>
        <v>94.9</v>
      </c>
      <c r="AV7" s="52">
        <f t="shared" si="19"/>
        <v>98.1</v>
      </c>
      <c r="AW7" s="52">
        <f t="shared" si="19"/>
        <v>97.3</v>
      </c>
      <c r="AX7" s="52">
        <f t="shared" si="19"/>
        <v>101</v>
      </c>
      <c r="AY7" s="52">
        <f t="shared" si="19"/>
        <v>93.7</v>
      </c>
      <c r="AZ7" s="52">
        <f t="shared" si="19"/>
        <v>88.7</v>
      </c>
      <c r="BA7" s="52">
        <f t="shared" si="19"/>
        <v>90.6</v>
      </c>
      <c r="BB7" s="52">
        <f t="shared" si="19"/>
        <v>90.6</v>
      </c>
      <c r="BC7" s="52">
        <f t="shared" si="19"/>
        <v>91.5</v>
      </c>
      <c r="BD7" s="52"/>
      <c r="BE7" s="52">
        <f>BE8</f>
        <v>96.3</v>
      </c>
      <c r="BF7" s="52">
        <f t="shared" ref="BF7:BN7" si="20">BF8</f>
        <v>92.7</v>
      </c>
      <c r="BG7" s="52">
        <f t="shared" si="20"/>
        <v>96</v>
      </c>
      <c r="BH7" s="52">
        <f t="shared" si="20"/>
        <v>95</v>
      </c>
      <c r="BI7" s="52">
        <f t="shared" si="20"/>
        <v>98.6</v>
      </c>
      <c r="BJ7" s="52">
        <f t="shared" si="20"/>
        <v>91.6</v>
      </c>
      <c r="BK7" s="52">
        <f t="shared" si="20"/>
        <v>86.5</v>
      </c>
      <c r="BL7" s="52">
        <f t="shared" si="20"/>
        <v>88.6</v>
      </c>
      <c r="BM7" s="52">
        <f t="shared" si="20"/>
        <v>88.6</v>
      </c>
      <c r="BN7" s="52">
        <f t="shared" si="20"/>
        <v>89.5</v>
      </c>
      <c r="BO7" s="52"/>
      <c r="BP7" s="52">
        <f>BP8</f>
        <v>88.6</v>
      </c>
      <c r="BQ7" s="52">
        <f t="shared" ref="BQ7:BY7" si="21">BQ8</f>
        <v>79.400000000000006</v>
      </c>
      <c r="BR7" s="52">
        <f t="shared" si="21"/>
        <v>78.7</v>
      </c>
      <c r="BS7" s="52">
        <f t="shared" si="21"/>
        <v>79.400000000000006</v>
      </c>
      <c r="BT7" s="52">
        <f t="shared" si="21"/>
        <v>83.6</v>
      </c>
      <c r="BU7" s="52">
        <f t="shared" si="21"/>
        <v>79.8</v>
      </c>
      <c r="BV7" s="52">
        <f t="shared" si="21"/>
        <v>70.599999999999994</v>
      </c>
      <c r="BW7" s="52">
        <f t="shared" si="21"/>
        <v>71.400000000000006</v>
      </c>
      <c r="BX7" s="52">
        <f t="shared" si="21"/>
        <v>72.2</v>
      </c>
      <c r="BY7" s="52">
        <f t="shared" si="21"/>
        <v>74.400000000000006</v>
      </c>
      <c r="BZ7" s="52"/>
      <c r="CA7" s="53">
        <f>CA8</f>
        <v>68340</v>
      </c>
      <c r="CB7" s="53">
        <f t="shared" ref="CB7:CJ7" si="22">CB8</f>
        <v>71957</v>
      </c>
      <c r="CC7" s="53">
        <f t="shared" si="22"/>
        <v>76620</v>
      </c>
      <c r="CD7" s="53">
        <f t="shared" si="22"/>
        <v>78567</v>
      </c>
      <c r="CE7" s="53">
        <f t="shared" si="22"/>
        <v>79115</v>
      </c>
      <c r="CF7" s="53">
        <f t="shared" si="22"/>
        <v>70630</v>
      </c>
      <c r="CG7" s="53">
        <f t="shared" si="22"/>
        <v>75766</v>
      </c>
      <c r="CH7" s="53">
        <f t="shared" si="22"/>
        <v>79610</v>
      </c>
      <c r="CI7" s="53">
        <f t="shared" si="22"/>
        <v>82275</v>
      </c>
      <c r="CJ7" s="53">
        <f t="shared" si="22"/>
        <v>83606</v>
      </c>
      <c r="CK7" s="52"/>
      <c r="CL7" s="53">
        <f>CL8</f>
        <v>23700</v>
      </c>
      <c r="CM7" s="53">
        <f t="shared" ref="CM7:CU7" si="23">CM8</f>
        <v>26177</v>
      </c>
      <c r="CN7" s="53">
        <f t="shared" si="23"/>
        <v>26257</v>
      </c>
      <c r="CO7" s="53">
        <f t="shared" si="23"/>
        <v>27184</v>
      </c>
      <c r="CP7" s="53">
        <f t="shared" si="23"/>
        <v>28821</v>
      </c>
      <c r="CQ7" s="53">
        <f t="shared" si="23"/>
        <v>20687</v>
      </c>
      <c r="CR7" s="53">
        <f t="shared" si="23"/>
        <v>22637</v>
      </c>
      <c r="CS7" s="53">
        <f t="shared" si="23"/>
        <v>23244</v>
      </c>
      <c r="CT7" s="53">
        <f t="shared" si="23"/>
        <v>23704</v>
      </c>
      <c r="CU7" s="53">
        <f t="shared" si="23"/>
        <v>25007</v>
      </c>
      <c r="CV7" s="52"/>
      <c r="CW7" s="52">
        <f>CW8</f>
        <v>40.799999999999997</v>
      </c>
      <c r="CX7" s="52">
        <f t="shared" ref="CX7:DF7" si="24">CX8</f>
        <v>44.2</v>
      </c>
      <c r="CY7" s="52">
        <f t="shared" si="24"/>
        <v>42.6</v>
      </c>
      <c r="CZ7" s="52">
        <f t="shared" si="24"/>
        <v>42</v>
      </c>
      <c r="DA7" s="52">
        <f t="shared" si="24"/>
        <v>40.700000000000003</v>
      </c>
      <c r="DB7" s="52">
        <f t="shared" si="24"/>
        <v>47.7</v>
      </c>
      <c r="DC7" s="52">
        <f t="shared" si="24"/>
        <v>51.8</v>
      </c>
      <c r="DD7" s="52">
        <f t="shared" si="24"/>
        <v>49.6</v>
      </c>
      <c r="DE7" s="52">
        <f t="shared" si="24"/>
        <v>48.8</v>
      </c>
      <c r="DF7" s="52">
        <f t="shared" si="24"/>
        <v>48.6</v>
      </c>
      <c r="DG7" s="52"/>
      <c r="DH7" s="52">
        <f>DH8</f>
        <v>36.700000000000003</v>
      </c>
      <c r="DI7" s="52">
        <f t="shared" ref="DI7:DQ7" si="25">DI8</f>
        <v>37.9</v>
      </c>
      <c r="DJ7" s="52">
        <f t="shared" si="25"/>
        <v>37</v>
      </c>
      <c r="DK7" s="52">
        <f t="shared" si="25"/>
        <v>37.799999999999997</v>
      </c>
      <c r="DL7" s="52">
        <f t="shared" si="25"/>
        <v>38.4</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57.7</v>
      </c>
      <c r="EE7" s="52">
        <f t="shared" ref="EE7:EM7" si="27">EE8</f>
        <v>59.8</v>
      </c>
      <c r="EF7" s="52">
        <f t="shared" si="27"/>
        <v>61.3</v>
      </c>
      <c r="EG7" s="52">
        <f t="shared" si="27"/>
        <v>62.6</v>
      </c>
      <c r="EH7" s="52">
        <f t="shared" si="27"/>
        <v>63.2</v>
      </c>
      <c r="EI7" s="52">
        <f t="shared" si="27"/>
        <v>52.5</v>
      </c>
      <c r="EJ7" s="52">
        <f t="shared" si="27"/>
        <v>54</v>
      </c>
      <c r="EK7" s="52">
        <f t="shared" si="27"/>
        <v>55.4</v>
      </c>
      <c r="EL7" s="52">
        <f t="shared" si="27"/>
        <v>55.5</v>
      </c>
      <c r="EM7" s="52">
        <f t="shared" si="27"/>
        <v>56</v>
      </c>
      <c r="EN7" s="52"/>
      <c r="EO7" s="52">
        <f>EO8</f>
        <v>65.900000000000006</v>
      </c>
      <c r="EP7" s="52">
        <f t="shared" ref="EP7:EX7" si="28">EP8</f>
        <v>67.5</v>
      </c>
      <c r="EQ7" s="52">
        <f t="shared" si="28"/>
        <v>71.2</v>
      </c>
      <c r="ER7" s="52">
        <f t="shared" si="28"/>
        <v>75.5</v>
      </c>
      <c r="ES7" s="52">
        <f t="shared" si="28"/>
        <v>76.7</v>
      </c>
      <c r="ET7" s="52">
        <f t="shared" si="28"/>
        <v>67.900000000000006</v>
      </c>
      <c r="EU7" s="52">
        <f t="shared" si="28"/>
        <v>69.2</v>
      </c>
      <c r="EV7" s="52">
        <f t="shared" si="28"/>
        <v>70.8</v>
      </c>
      <c r="EW7" s="52">
        <f t="shared" si="28"/>
        <v>70.7</v>
      </c>
      <c r="EX7" s="52">
        <f t="shared" si="28"/>
        <v>70.3</v>
      </c>
      <c r="EY7" s="52"/>
      <c r="EZ7" s="53">
        <f>EZ8</f>
        <v>64532505</v>
      </c>
      <c r="FA7" s="53">
        <f t="shared" ref="FA7:FI7" si="29">FA8</f>
        <v>65279066</v>
      </c>
      <c r="FB7" s="53">
        <f t="shared" si="29"/>
        <v>66691504</v>
      </c>
      <c r="FC7" s="53">
        <f t="shared" si="29"/>
        <v>65536329</v>
      </c>
      <c r="FD7" s="53">
        <f t="shared" si="29"/>
        <v>67488106</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232017</v>
      </c>
      <c r="D8" s="55">
        <v>46</v>
      </c>
      <c r="E8" s="55">
        <v>6</v>
      </c>
      <c r="F8" s="55">
        <v>0</v>
      </c>
      <c r="G8" s="55">
        <v>3</v>
      </c>
      <c r="H8" s="55" t="s">
        <v>167</v>
      </c>
      <c r="I8" s="55" t="s">
        <v>168</v>
      </c>
      <c r="J8" s="55" t="s">
        <v>169</v>
      </c>
      <c r="K8" s="55" t="s">
        <v>170</v>
      </c>
      <c r="L8" s="55" t="s">
        <v>171</v>
      </c>
      <c r="M8" s="55" t="s">
        <v>172</v>
      </c>
      <c r="N8" s="55" t="s">
        <v>173</v>
      </c>
      <c r="O8" s="55" t="s">
        <v>174</v>
      </c>
      <c r="P8" s="55" t="s">
        <v>175</v>
      </c>
      <c r="Q8" s="56">
        <v>36</v>
      </c>
      <c r="R8" s="55" t="s">
        <v>176</v>
      </c>
      <c r="S8" s="55" t="s">
        <v>177</v>
      </c>
      <c r="T8" s="55" t="s">
        <v>178</v>
      </c>
      <c r="U8" s="56">
        <v>368686</v>
      </c>
      <c r="V8" s="56">
        <v>64039</v>
      </c>
      <c r="W8" s="55" t="s">
        <v>179</v>
      </c>
      <c r="X8" s="55" t="s">
        <v>179</v>
      </c>
      <c r="Y8" s="57" t="s">
        <v>180</v>
      </c>
      <c r="Z8" s="56">
        <v>780</v>
      </c>
      <c r="AA8" s="56" t="s">
        <v>40</v>
      </c>
      <c r="AB8" s="56">
        <v>10</v>
      </c>
      <c r="AC8" s="56" t="s">
        <v>40</v>
      </c>
      <c r="AD8" s="56">
        <v>10</v>
      </c>
      <c r="AE8" s="56">
        <v>800</v>
      </c>
      <c r="AF8" s="56">
        <v>747</v>
      </c>
      <c r="AG8" s="56" t="s">
        <v>40</v>
      </c>
      <c r="AH8" s="56">
        <v>747</v>
      </c>
      <c r="AI8" s="58">
        <v>100.4</v>
      </c>
      <c r="AJ8" s="58">
        <v>103.4</v>
      </c>
      <c r="AK8" s="58">
        <v>112.2</v>
      </c>
      <c r="AL8" s="58">
        <v>105.6</v>
      </c>
      <c r="AM8" s="58">
        <v>102.8</v>
      </c>
      <c r="AN8" s="58">
        <v>99.2</v>
      </c>
      <c r="AO8" s="58">
        <v>102.9</v>
      </c>
      <c r="AP8" s="58">
        <v>106.1</v>
      </c>
      <c r="AQ8" s="58">
        <v>102.9</v>
      </c>
      <c r="AR8" s="58">
        <v>97.4</v>
      </c>
      <c r="AS8" s="58">
        <v>96.6</v>
      </c>
      <c r="AT8" s="58">
        <v>98.6</v>
      </c>
      <c r="AU8" s="58">
        <v>94.9</v>
      </c>
      <c r="AV8" s="58">
        <v>98.1</v>
      </c>
      <c r="AW8" s="58">
        <v>97.3</v>
      </c>
      <c r="AX8" s="58">
        <v>101</v>
      </c>
      <c r="AY8" s="58">
        <v>93.7</v>
      </c>
      <c r="AZ8" s="58">
        <v>88.7</v>
      </c>
      <c r="BA8" s="58">
        <v>90.6</v>
      </c>
      <c r="BB8" s="58">
        <v>90.6</v>
      </c>
      <c r="BC8" s="58">
        <v>91.5</v>
      </c>
      <c r="BD8" s="58">
        <v>86.6</v>
      </c>
      <c r="BE8" s="59">
        <v>96.3</v>
      </c>
      <c r="BF8" s="59">
        <v>92.7</v>
      </c>
      <c r="BG8" s="59">
        <v>96</v>
      </c>
      <c r="BH8" s="59">
        <v>95</v>
      </c>
      <c r="BI8" s="59">
        <v>98.6</v>
      </c>
      <c r="BJ8" s="59">
        <v>91.6</v>
      </c>
      <c r="BK8" s="59">
        <v>86.5</v>
      </c>
      <c r="BL8" s="59">
        <v>88.6</v>
      </c>
      <c r="BM8" s="59">
        <v>88.6</v>
      </c>
      <c r="BN8" s="59">
        <v>89.5</v>
      </c>
      <c r="BO8" s="59">
        <v>83.9</v>
      </c>
      <c r="BP8" s="58">
        <v>88.6</v>
      </c>
      <c r="BQ8" s="58">
        <v>79.400000000000006</v>
      </c>
      <c r="BR8" s="58">
        <v>78.7</v>
      </c>
      <c r="BS8" s="58">
        <v>79.400000000000006</v>
      </c>
      <c r="BT8" s="58">
        <v>83.6</v>
      </c>
      <c r="BU8" s="58">
        <v>79.8</v>
      </c>
      <c r="BV8" s="58">
        <v>70.599999999999994</v>
      </c>
      <c r="BW8" s="58">
        <v>71.400000000000006</v>
      </c>
      <c r="BX8" s="58">
        <v>72.2</v>
      </c>
      <c r="BY8" s="58">
        <v>74.400000000000006</v>
      </c>
      <c r="BZ8" s="58">
        <v>68.7</v>
      </c>
      <c r="CA8" s="59">
        <v>68340</v>
      </c>
      <c r="CB8" s="59">
        <v>71957</v>
      </c>
      <c r="CC8" s="59">
        <v>76620</v>
      </c>
      <c r="CD8" s="59">
        <v>78567</v>
      </c>
      <c r="CE8" s="59">
        <v>79115</v>
      </c>
      <c r="CF8" s="59">
        <v>70630</v>
      </c>
      <c r="CG8" s="59">
        <v>75766</v>
      </c>
      <c r="CH8" s="59">
        <v>79610</v>
      </c>
      <c r="CI8" s="59">
        <v>82275</v>
      </c>
      <c r="CJ8" s="59">
        <v>83606</v>
      </c>
      <c r="CK8" s="58">
        <v>62428</v>
      </c>
      <c r="CL8" s="59">
        <v>23700</v>
      </c>
      <c r="CM8" s="59">
        <v>26177</v>
      </c>
      <c r="CN8" s="59">
        <v>26257</v>
      </c>
      <c r="CO8" s="59">
        <v>27184</v>
      </c>
      <c r="CP8" s="59">
        <v>28821</v>
      </c>
      <c r="CQ8" s="59">
        <v>20687</v>
      </c>
      <c r="CR8" s="59">
        <v>22637</v>
      </c>
      <c r="CS8" s="59">
        <v>23244</v>
      </c>
      <c r="CT8" s="59">
        <v>23704</v>
      </c>
      <c r="CU8" s="59">
        <v>25007</v>
      </c>
      <c r="CV8" s="58">
        <v>18236</v>
      </c>
      <c r="CW8" s="59">
        <v>40.799999999999997</v>
      </c>
      <c r="CX8" s="59">
        <v>44.2</v>
      </c>
      <c r="CY8" s="59">
        <v>42.6</v>
      </c>
      <c r="CZ8" s="59">
        <v>42</v>
      </c>
      <c r="DA8" s="59">
        <v>40.700000000000003</v>
      </c>
      <c r="DB8" s="59">
        <v>47.7</v>
      </c>
      <c r="DC8" s="59">
        <v>51.8</v>
      </c>
      <c r="DD8" s="59">
        <v>49.6</v>
      </c>
      <c r="DE8" s="59">
        <v>48.8</v>
      </c>
      <c r="DF8" s="59">
        <v>48.6</v>
      </c>
      <c r="DG8" s="59">
        <v>56.1</v>
      </c>
      <c r="DH8" s="59">
        <v>36.700000000000003</v>
      </c>
      <c r="DI8" s="59">
        <v>37.9</v>
      </c>
      <c r="DJ8" s="59">
        <v>37</v>
      </c>
      <c r="DK8" s="59">
        <v>37.799999999999997</v>
      </c>
      <c r="DL8" s="59">
        <v>38.4</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57.7</v>
      </c>
      <c r="EE8" s="58">
        <v>59.8</v>
      </c>
      <c r="EF8" s="58">
        <v>61.3</v>
      </c>
      <c r="EG8" s="58">
        <v>62.6</v>
      </c>
      <c r="EH8" s="58">
        <v>63.2</v>
      </c>
      <c r="EI8" s="58">
        <v>52.5</v>
      </c>
      <c r="EJ8" s="58">
        <v>54</v>
      </c>
      <c r="EK8" s="58">
        <v>55.4</v>
      </c>
      <c r="EL8" s="58">
        <v>55.5</v>
      </c>
      <c r="EM8" s="58">
        <v>56</v>
      </c>
      <c r="EN8" s="58">
        <v>57</v>
      </c>
      <c r="EO8" s="58">
        <v>65.900000000000006</v>
      </c>
      <c r="EP8" s="58">
        <v>67.5</v>
      </c>
      <c r="EQ8" s="58">
        <v>71.2</v>
      </c>
      <c r="ER8" s="58">
        <v>75.5</v>
      </c>
      <c r="ES8" s="58">
        <v>76.7</v>
      </c>
      <c r="ET8" s="58">
        <v>67.900000000000006</v>
      </c>
      <c r="EU8" s="58">
        <v>69.2</v>
      </c>
      <c r="EV8" s="58">
        <v>70.8</v>
      </c>
      <c r="EW8" s="58">
        <v>70.7</v>
      </c>
      <c r="EX8" s="58">
        <v>70.3</v>
      </c>
      <c r="EY8" s="58">
        <v>70.400000000000006</v>
      </c>
      <c r="EZ8" s="59">
        <v>64532505</v>
      </c>
      <c r="FA8" s="59">
        <v>65279066</v>
      </c>
      <c r="FB8" s="59">
        <v>66691504</v>
      </c>
      <c r="FC8" s="59">
        <v>65536329</v>
      </c>
      <c r="FD8" s="59">
        <v>67488106</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2025-02-10T04:04:12Z</cp:lastPrinted>
  <dcterms:created xsi:type="dcterms:W3CDTF">2025-01-16T06:42:36Z</dcterms:created>
  <dcterms:modified xsi:type="dcterms:W3CDTF">2025-02-10T04:04:16Z</dcterms:modified>
  <cp:category/>
</cp:coreProperties>
</file>